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K8019743\Downloads\"/>
    </mc:Choice>
  </mc:AlternateContent>
  <xr:revisionPtr revIDLastSave="0" documentId="13_ncr:1_{BD5727AF-0C3F-43D8-84AA-CA7A67D1414B}" xr6:coauthVersionLast="47" xr6:coauthVersionMax="47" xr10:uidLastSave="{00000000-0000-0000-0000-000000000000}"/>
  <bookViews>
    <workbookView xWindow="-120" yWindow="-120" windowWidth="29040" windowHeight="15720" xr2:uid="{5C5D71B0-B576-4952-9F78-4ED8E2380DB2}"/>
  </bookViews>
  <sheets>
    <sheet name="Weber" sheetId="1" r:id="rId1"/>
    <sheet name="Príslušenstvo" sheetId="6" r:id="rId2"/>
    <sheet name="Nové produkty" sheetId="7" r:id="rId3"/>
    <sheet name="Zmena kódov" sheetId="9" r:id="rId4"/>
    <sheet name="Dodacie podmienky" sheetId="8" r:id="rId5"/>
    <sheet name="Opravy" sheetId="10" r:id="rId6"/>
  </sheets>
  <definedNames>
    <definedName name="_xlnm._FilterDatabase" localSheetId="1" hidden="1">Príslušenstvo!$A$1:$Q$1</definedName>
    <definedName name="_xlnm._FilterDatabase" localSheetId="0" hidden="1">Weber!$B$1:$V$248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7" i="6" l="1"/>
  <c r="T253" i="1"/>
  <c r="U253" i="1" s="1"/>
  <c r="T252" i="1"/>
  <c r="U252" i="1" s="1"/>
  <c r="T251" i="1"/>
  <c r="U251" i="1"/>
  <c r="T254" i="1"/>
  <c r="U254" i="1"/>
  <c r="T249" i="1"/>
  <c r="U249" i="1"/>
  <c r="T250" i="1"/>
  <c r="U250" i="1"/>
  <c r="T83" i="1"/>
  <c r="U83" i="1" s="1"/>
  <c r="O83" i="1"/>
  <c r="T82" i="1"/>
  <c r="U82" i="1" s="1"/>
  <c r="O82" i="1"/>
  <c r="T81" i="1"/>
  <c r="U81" i="1" s="1"/>
  <c r="O81" i="1"/>
  <c r="T80" i="1"/>
  <c r="U80" i="1" s="1"/>
  <c r="O80" i="1"/>
  <c r="T79" i="1"/>
  <c r="U79" i="1" s="1"/>
  <c r="O79" i="1"/>
  <c r="T78" i="1"/>
  <c r="U78" i="1" s="1"/>
  <c r="O78" i="1"/>
  <c r="T77" i="1"/>
  <c r="U77" i="1" s="1"/>
  <c r="O77" i="1"/>
  <c r="T76" i="1"/>
  <c r="U76" i="1" s="1"/>
  <c r="O76" i="1"/>
  <c r="T75" i="1"/>
  <c r="U75" i="1" s="1"/>
  <c r="O75" i="1"/>
  <c r="T74" i="1"/>
  <c r="U74" i="1" s="1"/>
  <c r="O74" i="1"/>
  <c r="T73" i="1"/>
  <c r="U73" i="1" s="1"/>
  <c r="O73" i="1"/>
  <c r="T67" i="1"/>
  <c r="U67" i="1" s="1"/>
  <c r="R67" i="1"/>
  <c r="O67" i="1"/>
  <c r="T66" i="1"/>
  <c r="U66" i="1" s="1"/>
  <c r="R66" i="1"/>
  <c r="O66" i="1"/>
  <c r="T65" i="1"/>
  <c r="U65" i="1" s="1"/>
  <c r="R65" i="1"/>
  <c r="O65" i="1"/>
  <c r="T64" i="1"/>
  <c r="U64" i="1" s="1"/>
  <c r="R64" i="1"/>
  <c r="O64" i="1"/>
  <c r="T63" i="1"/>
  <c r="U63" i="1" s="1"/>
  <c r="R63" i="1"/>
  <c r="O63" i="1"/>
  <c r="T62" i="1"/>
  <c r="U62" i="1" s="1"/>
  <c r="R62" i="1"/>
  <c r="O62" i="1"/>
  <c r="T61" i="1"/>
  <c r="U61" i="1" s="1"/>
  <c r="R61" i="1"/>
  <c r="O61" i="1"/>
  <c r="T60" i="1"/>
  <c r="U60" i="1" s="1"/>
  <c r="R60" i="1"/>
  <c r="O60" i="1"/>
  <c r="T59" i="1"/>
  <c r="U59" i="1" s="1"/>
  <c r="R59" i="1"/>
  <c r="O59" i="1"/>
  <c r="T57" i="1"/>
  <c r="U57" i="1" s="1"/>
  <c r="R57" i="1"/>
  <c r="O57" i="1"/>
  <c r="T56" i="1"/>
  <c r="U56" i="1" s="1"/>
  <c r="R56" i="1"/>
  <c r="O56" i="1"/>
  <c r="T55" i="1"/>
  <c r="U55" i="1" s="1"/>
  <c r="R55" i="1"/>
  <c r="O55" i="1"/>
  <c r="T54" i="1"/>
  <c r="U54" i="1" s="1"/>
  <c r="R54" i="1"/>
  <c r="O54" i="1"/>
  <c r="T71" i="1"/>
  <c r="U71" i="1" s="1"/>
  <c r="R71" i="1"/>
  <c r="O71" i="1"/>
  <c r="T70" i="1"/>
  <c r="U70" i="1" s="1"/>
  <c r="R70" i="1"/>
  <c r="O70" i="1"/>
  <c r="T69" i="1"/>
  <c r="U69" i="1" s="1"/>
  <c r="R69" i="1"/>
  <c r="O69" i="1"/>
  <c r="T88" i="1"/>
  <c r="U88" i="1" s="1"/>
  <c r="R88" i="1"/>
  <c r="O88" i="1"/>
  <c r="T87" i="1"/>
  <c r="U87" i="1" s="1"/>
  <c r="R87" i="1"/>
  <c r="O87" i="1"/>
  <c r="T86" i="1"/>
  <c r="U86" i="1" s="1"/>
  <c r="R86" i="1"/>
  <c r="O86" i="1"/>
  <c r="T85" i="1"/>
  <c r="U85" i="1" s="1"/>
  <c r="R85" i="1"/>
  <c r="O85" i="1"/>
  <c r="T121" i="1"/>
  <c r="U121" i="1" s="1"/>
  <c r="O121" i="1"/>
  <c r="T120" i="1"/>
  <c r="U120" i="1" s="1"/>
  <c r="R120" i="1"/>
  <c r="O120" i="1"/>
  <c r="T119" i="1"/>
  <c r="U119" i="1" s="1"/>
  <c r="O119" i="1"/>
  <c r="T118" i="1"/>
  <c r="U118" i="1" s="1"/>
  <c r="R118" i="1"/>
  <c r="O118" i="1"/>
  <c r="T117" i="1"/>
  <c r="U117" i="1" s="1"/>
  <c r="O117" i="1"/>
  <c r="T116" i="1"/>
  <c r="U116" i="1" s="1"/>
  <c r="R116" i="1"/>
  <c r="O116" i="1"/>
  <c r="T115" i="1"/>
  <c r="U115" i="1" s="1"/>
  <c r="O115" i="1"/>
  <c r="T114" i="1"/>
  <c r="U114" i="1" s="1"/>
  <c r="R114" i="1"/>
  <c r="O114" i="1"/>
  <c r="T97" i="1"/>
  <c r="U97" i="1" s="1"/>
  <c r="R97" i="1"/>
  <c r="O97" i="1"/>
  <c r="T96" i="1"/>
  <c r="U96" i="1" s="1"/>
  <c r="R96" i="1"/>
  <c r="O96" i="1"/>
  <c r="T95" i="1"/>
  <c r="U95" i="1" s="1"/>
  <c r="R95" i="1"/>
  <c r="O95" i="1"/>
  <c r="T94" i="1"/>
  <c r="U94" i="1" s="1"/>
  <c r="R94" i="1"/>
  <c r="O94" i="1"/>
  <c r="T93" i="1"/>
  <c r="U93" i="1" s="1"/>
  <c r="R93" i="1"/>
  <c r="O93" i="1"/>
  <c r="T107" i="1"/>
  <c r="U107" i="1" s="1"/>
  <c r="R107" i="1"/>
  <c r="T106" i="1"/>
  <c r="U106" i="1" s="1"/>
  <c r="R106" i="1"/>
  <c r="T105" i="1"/>
  <c r="U105" i="1" s="1"/>
  <c r="R105" i="1"/>
  <c r="T104" i="1"/>
  <c r="U104" i="1" s="1"/>
  <c r="R104" i="1"/>
  <c r="T103" i="1"/>
  <c r="U103" i="1" s="1"/>
  <c r="R103" i="1"/>
  <c r="T102" i="1"/>
  <c r="U102" i="1" s="1"/>
  <c r="R102" i="1"/>
  <c r="T101" i="1"/>
  <c r="U101" i="1" s="1"/>
  <c r="R101" i="1"/>
  <c r="T100" i="1"/>
  <c r="U100" i="1" s="1"/>
  <c r="R100" i="1"/>
  <c r="T49" i="1"/>
  <c r="U49" i="1" s="1"/>
  <c r="R49" i="1"/>
  <c r="O49" i="1"/>
  <c r="T48" i="1"/>
  <c r="U48" i="1" s="1"/>
  <c r="R48" i="1"/>
  <c r="O48" i="1"/>
  <c r="T47" i="1"/>
  <c r="U47" i="1" s="1"/>
  <c r="R47" i="1"/>
  <c r="O47" i="1"/>
  <c r="T46" i="1"/>
  <c r="U46" i="1" s="1"/>
  <c r="R46" i="1"/>
  <c r="O46" i="1"/>
  <c r="T45" i="1"/>
  <c r="U45" i="1" s="1"/>
  <c r="R45" i="1"/>
  <c r="O45" i="1"/>
  <c r="T44" i="1"/>
  <c r="U44" i="1" s="1"/>
  <c r="R44" i="1"/>
  <c r="O44" i="1"/>
  <c r="A25" i="7"/>
  <c r="A24" i="7"/>
  <c r="A10" i="7"/>
  <c r="A9" i="7"/>
  <c r="A8" i="7"/>
  <c r="A7" i="7"/>
  <c r="A23" i="7"/>
  <c r="A22" i="7"/>
  <c r="A21" i="7"/>
  <c r="A20" i="7"/>
  <c r="A19" i="7"/>
  <c r="A18" i="7"/>
  <c r="A17" i="7"/>
  <c r="A16" i="7"/>
  <c r="A15" i="7"/>
  <c r="A14" i="7"/>
  <c r="A13" i="7"/>
  <c r="A12" i="7"/>
  <c r="A11" i="7"/>
  <c r="A6" i="7"/>
  <c r="A5" i="7"/>
  <c r="A4" i="7"/>
  <c r="A3" i="7"/>
  <c r="A2" i="7"/>
  <c r="M322" i="6" l="1"/>
  <c r="M321" i="6"/>
  <c r="M320" i="6"/>
  <c r="T3" i="1"/>
  <c r="U3" i="1" s="1"/>
  <c r="T4" i="1"/>
  <c r="U4" i="1" s="1"/>
  <c r="T5" i="1"/>
  <c r="U5" i="1" s="1"/>
  <c r="T6" i="1"/>
  <c r="U6" i="1" s="1"/>
  <c r="T7" i="1"/>
  <c r="U7" i="1" s="1"/>
  <c r="T8" i="1"/>
  <c r="U8" i="1" s="1"/>
  <c r="T9" i="1"/>
  <c r="U9" i="1" s="1"/>
  <c r="T10" i="1"/>
  <c r="U10" i="1" s="1"/>
  <c r="T11" i="1"/>
  <c r="U11" i="1" s="1"/>
  <c r="T12" i="1"/>
  <c r="U12" i="1" s="1"/>
  <c r="T13" i="1"/>
  <c r="U13" i="1" s="1"/>
  <c r="T14" i="1"/>
  <c r="U14" i="1" s="1"/>
  <c r="T15" i="1"/>
  <c r="U15" i="1" s="1"/>
  <c r="T16" i="1"/>
  <c r="U16" i="1" s="1"/>
  <c r="T17" i="1"/>
  <c r="U17" i="1" s="1"/>
  <c r="T18" i="1"/>
  <c r="U18" i="1" s="1"/>
  <c r="T19" i="1"/>
  <c r="U19" i="1" s="1"/>
  <c r="T20" i="1"/>
  <c r="U20" i="1" s="1"/>
  <c r="T21" i="1"/>
  <c r="U21" i="1" s="1"/>
  <c r="T22" i="1"/>
  <c r="U22" i="1" s="1"/>
  <c r="T23" i="1"/>
  <c r="U23" i="1" s="1"/>
  <c r="T24" i="1"/>
  <c r="U24" i="1" s="1"/>
  <c r="T25" i="1"/>
  <c r="U25" i="1" s="1"/>
  <c r="T26" i="1"/>
  <c r="U26" i="1" s="1"/>
  <c r="T27" i="1"/>
  <c r="U27" i="1" s="1"/>
  <c r="T28" i="1"/>
  <c r="U28" i="1" s="1"/>
  <c r="T29" i="1"/>
  <c r="U29" i="1" s="1"/>
  <c r="T30" i="1"/>
  <c r="U30" i="1" s="1"/>
  <c r="T31" i="1"/>
  <c r="U31" i="1" s="1"/>
  <c r="T32" i="1"/>
  <c r="U32" i="1" s="1"/>
  <c r="T33" i="1"/>
  <c r="U33" i="1" s="1"/>
  <c r="T34" i="1"/>
  <c r="U34" i="1" s="1"/>
  <c r="T35" i="1"/>
  <c r="U35" i="1" s="1"/>
  <c r="T36" i="1"/>
  <c r="U36" i="1" s="1"/>
  <c r="T37" i="1"/>
  <c r="U37" i="1" s="1"/>
  <c r="T38" i="1"/>
  <c r="U38" i="1" s="1"/>
  <c r="T39" i="1"/>
  <c r="U39" i="1" s="1"/>
  <c r="T40" i="1"/>
  <c r="U40" i="1" s="1"/>
  <c r="T41" i="1"/>
  <c r="U41" i="1" s="1"/>
  <c r="T42" i="1"/>
  <c r="U42" i="1" s="1"/>
  <c r="T43" i="1"/>
  <c r="U43" i="1" s="1"/>
  <c r="T50" i="1"/>
  <c r="U50" i="1" s="1"/>
  <c r="T51" i="1"/>
  <c r="U51" i="1" s="1"/>
  <c r="T52" i="1"/>
  <c r="U52" i="1" s="1"/>
  <c r="T53" i="1"/>
  <c r="U53" i="1" s="1"/>
  <c r="T58" i="1"/>
  <c r="U58" i="1" s="1"/>
  <c r="T68" i="1"/>
  <c r="U68" i="1" s="1"/>
  <c r="T72" i="1"/>
  <c r="U72" i="1" s="1"/>
  <c r="T84" i="1"/>
  <c r="U84" i="1" s="1"/>
  <c r="T89" i="1"/>
  <c r="U89" i="1" s="1"/>
  <c r="T90" i="1"/>
  <c r="U90" i="1" s="1"/>
  <c r="T91" i="1"/>
  <c r="U91" i="1" s="1"/>
  <c r="T92" i="1"/>
  <c r="U92" i="1" s="1"/>
  <c r="T98" i="1"/>
  <c r="U98" i="1" s="1"/>
  <c r="T99" i="1"/>
  <c r="U99" i="1" s="1"/>
  <c r="T108" i="1"/>
  <c r="U108" i="1" s="1"/>
  <c r="T109" i="1"/>
  <c r="U109" i="1" s="1"/>
  <c r="T110" i="1"/>
  <c r="U110" i="1" s="1"/>
  <c r="T111" i="1"/>
  <c r="U111" i="1" s="1"/>
  <c r="T112" i="1"/>
  <c r="U112" i="1" s="1"/>
  <c r="T113" i="1"/>
  <c r="U113" i="1" s="1"/>
  <c r="T122" i="1"/>
  <c r="U122" i="1" s="1"/>
  <c r="T123" i="1"/>
  <c r="U123" i="1" s="1"/>
  <c r="T124" i="1"/>
  <c r="U124" i="1" s="1"/>
  <c r="T125" i="1"/>
  <c r="U125" i="1" s="1"/>
  <c r="T126" i="1"/>
  <c r="U126" i="1" s="1"/>
  <c r="T127" i="1"/>
  <c r="U127" i="1" s="1"/>
  <c r="T128" i="1"/>
  <c r="U128" i="1" s="1"/>
  <c r="T129" i="1"/>
  <c r="U129" i="1" s="1"/>
  <c r="T130" i="1"/>
  <c r="U130" i="1" s="1"/>
  <c r="T131" i="1"/>
  <c r="U131" i="1" s="1"/>
  <c r="T132" i="1"/>
  <c r="U132" i="1" s="1"/>
  <c r="T133" i="1"/>
  <c r="U133" i="1" s="1"/>
  <c r="T134" i="1"/>
  <c r="U134" i="1" s="1"/>
  <c r="T135" i="1"/>
  <c r="U135" i="1" s="1"/>
  <c r="T136" i="1"/>
  <c r="U136" i="1" s="1"/>
  <c r="T137" i="1"/>
  <c r="U137" i="1" s="1"/>
  <c r="T138" i="1"/>
  <c r="U138" i="1" s="1"/>
  <c r="T139" i="1"/>
  <c r="U139" i="1" s="1"/>
  <c r="T140" i="1"/>
  <c r="U140" i="1" s="1"/>
  <c r="T141" i="1"/>
  <c r="U141" i="1" s="1"/>
  <c r="T142" i="1"/>
  <c r="U142" i="1" s="1"/>
  <c r="T143" i="1"/>
  <c r="U143" i="1" s="1"/>
  <c r="T144" i="1"/>
  <c r="U144" i="1" s="1"/>
  <c r="T145" i="1"/>
  <c r="U145" i="1" s="1"/>
  <c r="T146" i="1"/>
  <c r="U146" i="1" s="1"/>
  <c r="T147" i="1"/>
  <c r="U147" i="1" s="1"/>
  <c r="T148" i="1"/>
  <c r="U148" i="1" s="1"/>
  <c r="T149" i="1"/>
  <c r="U149" i="1" s="1"/>
  <c r="T150" i="1"/>
  <c r="U150" i="1" s="1"/>
  <c r="T151" i="1"/>
  <c r="U151" i="1" s="1"/>
  <c r="T152" i="1"/>
  <c r="U152" i="1" s="1"/>
  <c r="T153" i="1"/>
  <c r="U153" i="1" s="1"/>
  <c r="T154" i="1"/>
  <c r="U154" i="1" s="1"/>
  <c r="T155" i="1"/>
  <c r="U155" i="1" s="1"/>
  <c r="T156" i="1"/>
  <c r="U156" i="1" s="1"/>
  <c r="T157" i="1"/>
  <c r="U157" i="1" s="1"/>
  <c r="T158" i="1"/>
  <c r="U158" i="1" s="1"/>
  <c r="T159" i="1"/>
  <c r="U159" i="1" s="1"/>
  <c r="T160" i="1"/>
  <c r="U160" i="1" s="1"/>
  <c r="T161" i="1"/>
  <c r="U161" i="1" s="1"/>
  <c r="T162" i="1"/>
  <c r="U162" i="1" s="1"/>
  <c r="T163" i="1"/>
  <c r="U163" i="1" s="1"/>
  <c r="T164" i="1"/>
  <c r="U164" i="1" s="1"/>
  <c r="T165" i="1"/>
  <c r="U165" i="1" s="1"/>
  <c r="T166" i="1"/>
  <c r="U166" i="1" s="1"/>
  <c r="T167" i="1"/>
  <c r="U167" i="1" s="1"/>
  <c r="T168" i="1"/>
  <c r="U168" i="1" s="1"/>
  <c r="T169" i="1"/>
  <c r="U169" i="1" s="1"/>
  <c r="T170" i="1"/>
  <c r="U170" i="1" s="1"/>
  <c r="T171" i="1"/>
  <c r="U171" i="1" s="1"/>
  <c r="T172" i="1"/>
  <c r="U172" i="1" s="1"/>
  <c r="T173" i="1"/>
  <c r="U173" i="1" s="1"/>
  <c r="T174" i="1"/>
  <c r="U174" i="1" s="1"/>
  <c r="T175" i="1"/>
  <c r="U175" i="1" s="1"/>
  <c r="T176" i="1"/>
  <c r="U176" i="1" s="1"/>
  <c r="T177" i="1"/>
  <c r="U177" i="1" s="1"/>
  <c r="T178" i="1"/>
  <c r="U178" i="1" s="1"/>
  <c r="T179" i="1"/>
  <c r="U179" i="1" s="1"/>
  <c r="T180" i="1"/>
  <c r="U180" i="1" s="1"/>
  <c r="T181" i="1"/>
  <c r="U181" i="1" s="1"/>
  <c r="T182" i="1"/>
  <c r="U182" i="1" s="1"/>
  <c r="T183" i="1"/>
  <c r="U183" i="1" s="1"/>
  <c r="T184" i="1"/>
  <c r="U184" i="1" s="1"/>
  <c r="T185" i="1"/>
  <c r="U185" i="1" s="1"/>
  <c r="T186" i="1"/>
  <c r="U186" i="1" s="1"/>
  <c r="T187" i="1"/>
  <c r="U187" i="1" s="1"/>
  <c r="T188" i="1"/>
  <c r="U188" i="1" s="1"/>
  <c r="T189" i="1"/>
  <c r="U189" i="1" s="1"/>
  <c r="T190" i="1"/>
  <c r="U190" i="1" s="1"/>
  <c r="T191" i="1"/>
  <c r="U191" i="1" s="1"/>
  <c r="T192" i="1"/>
  <c r="U192" i="1" s="1"/>
  <c r="T193" i="1"/>
  <c r="U193" i="1" s="1"/>
  <c r="T194" i="1"/>
  <c r="U194" i="1" s="1"/>
  <c r="T195" i="1"/>
  <c r="U195" i="1" s="1"/>
  <c r="T196" i="1"/>
  <c r="U196" i="1" s="1"/>
  <c r="T197" i="1"/>
  <c r="U197" i="1" s="1"/>
  <c r="T198" i="1"/>
  <c r="U198" i="1" s="1"/>
  <c r="T199" i="1"/>
  <c r="U199" i="1" s="1"/>
  <c r="T200" i="1"/>
  <c r="U200" i="1" s="1"/>
  <c r="T201" i="1"/>
  <c r="U201" i="1" s="1"/>
  <c r="T202" i="1"/>
  <c r="U202" i="1" s="1"/>
  <c r="T203" i="1"/>
  <c r="U203" i="1" s="1"/>
  <c r="T204" i="1"/>
  <c r="U204" i="1" s="1"/>
  <c r="T205" i="1"/>
  <c r="U205" i="1" s="1"/>
  <c r="T206" i="1"/>
  <c r="U206" i="1" s="1"/>
  <c r="T207" i="1"/>
  <c r="U207" i="1" s="1"/>
  <c r="T208" i="1"/>
  <c r="U208" i="1" s="1"/>
  <c r="T209" i="1"/>
  <c r="U209" i="1" s="1"/>
  <c r="T210" i="1"/>
  <c r="U210" i="1" s="1"/>
  <c r="T211" i="1"/>
  <c r="U211" i="1" s="1"/>
  <c r="T212" i="1"/>
  <c r="U212" i="1" s="1"/>
  <c r="T213" i="1"/>
  <c r="U213" i="1" s="1"/>
  <c r="T214" i="1"/>
  <c r="U214" i="1" s="1"/>
  <c r="T215" i="1"/>
  <c r="U215" i="1" s="1"/>
  <c r="T216" i="1"/>
  <c r="U216" i="1" s="1"/>
  <c r="T217" i="1"/>
  <c r="U217" i="1" s="1"/>
  <c r="T218" i="1"/>
  <c r="U218" i="1" s="1"/>
  <c r="T219" i="1"/>
  <c r="U219" i="1" s="1"/>
  <c r="T220" i="1"/>
  <c r="U220" i="1" s="1"/>
  <c r="T221" i="1"/>
  <c r="U221" i="1" s="1"/>
  <c r="T222" i="1"/>
  <c r="U222" i="1" s="1"/>
  <c r="T223" i="1"/>
  <c r="U223" i="1" s="1"/>
  <c r="T224" i="1"/>
  <c r="U224" i="1" s="1"/>
  <c r="T225" i="1"/>
  <c r="U225" i="1" s="1"/>
  <c r="T226" i="1"/>
  <c r="U226" i="1" s="1"/>
  <c r="T227" i="1"/>
  <c r="U227" i="1" s="1"/>
  <c r="T228" i="1"/>
  <c r="U228" i="1" s="1"/>
  <c r="T229" i="1"/>
  <c r="U229" i="1" s="1"/>
  <c r="T230" i="1"/>
  <c r="U230" i="1" s="1"/>
  <c r="T231" i="1"/>
  <c r="U231" i="1" s="1"/>
  <c r="T232" i="1"/>
  <c r="U232" i="1" s="1"/>
  <c r="T233" i="1"/>
  <c r="U233" i="1" s="1"/>
  <c r="T234" i="1"/>
  <c r="U234" i="1" s="1"/>
  <c r="T235" i="1"/>
  <c r="U235" i="1" s="1"/>
  <c r="T236" i="1"/>
  <c r="U236" i="1" s="1"/>
  <c r="T237" i="1"/>
  <c r="U237" i="1" s="1"/>
  <c r="T238" i="1"/>
  <c r="U238" i="1" s="1"/>
  <c r="T239" i="1"/>
  <c r="U239" i="1" s="1"/>
  <c r="T240" i="1"/>
  <c r="U240" i="1" s="1"/>
  <c r="T241" i="1"/>
  <c r="U241" i="1" s="1"/>
  <c r="T242" i="1"/>
  <c r="U242" i="1" s="1"/>
  <c r="T243" i="1"/>
  <c r="U243" i="1" s="1"/>
  <c r="T244" i="1"/>
  <c r="U244" i="1" s="1"/>
  <c r="T245" i="1"/>
  <c r="U245" i="1" s="1"/>
  <c r="T246" i="1"/>
  <c r="U246" i="1" s="1"/>
  <c r="T247" i="1"/>
  <c r="U247" i="1" s="1"/>
  <c r="T248" i="1"/>
  <c r="U248" i="1" s="1"/>
  <c r="R16" i="1"/>
  <c r="R17" i="1"/>
  <c r="R18" i="1"/>
  <c r="R19" i="1"/>
  <c r="R20" i="1"/>
  <c r="R21" i="1"/>
  <c r="R22" i="1"/>
  <c r="R23" i="1"/>
  <c r="R24" i="1"/>
  <c r="R25" i="1"/>
  <c r="R26" i="1"/>
  <c r="R27" i="1"/>
  <c r="R28" i="1"/>
  <c r="R29" i="1"/>
  <c r="R30" i="1"/>
  <c r="R31" i="1"/>
  <c r="R32" i="1"/>
  <c r="R33" i="1"/>
  <c r="R34" i="1"/>
  <c r="R35" i="1"/>
  <c r="R42" i="1"/>
  <c r="R43" i="1"/>
  <c r="R52" i="1"/>
  <c r="R53" i="1"/>
  <c r="R58" i="1"/>
  <c r="R68" i="1"/>
  <c r="R84" i="1"/>
  <c r="R89" i="1"/>
  <c r="R90" i="1"/>
  <c r="R91" i="1"/>
  <c r="R92" i="1"/>
  <c r="R98" i="1"/>
  <c r="R99" i="1"/>
  <c r="R108" i="1"/>
  <c r="R109" i="1"/>
  <c r="R110" i="1"/>
  <c r="R111" i="1"/>
  <c r="R112" i="1"/>
  <c r="R122" i="1"/>
  <c r="R123" i="1"/>
  <c r="R124" i="1"/>
  <c r="R133" i="1"/>
  <c r="R134" i="1"/>
  <c r="R135" i="1"/>
  <c r="R136" i="1"/>
  <c r="R137" i="1"/>
  <c r="R138" i="1"/>
  <c r="R139" i="1"/>
  <c r="R140" i="1"/>
  <c r="R141" i="1"/>
  <c r="R142" i="1"/>
  <c r="R143" i="1"/>
  <c r="R144" i="1"/>
  <c r="R145" i="1"/>
  <c r="R146" i="1"/>
  <c r="R147" i="1"/>
  <c r="R148" i="1"/>
  <c r="R149" i="1"/>
  <c r="R150" i="1"/>
  <c r="R151" i="1"/>
  <c r="R152" i="1"/>
  <c r="R153" i="1"/>
  <c r="R154" i="1"/>
  <c r="R155" i="1"/>
  <c r="R159" i="1"/>
  <c r="R161" i="1"/>
  <c r="R162" i="1"/>
  <c r="R163" i="1"/>
  <c r="R164" i="1"/>
  <c r="R165" i="1"/>
  <c r="R166" i="1"/>
  <c r="R167" i="1"/>
  <c r="R168" i="1"/>
  <c r="R169" i="1"/>
  <c r="R170" i="1"/>
  <c r="R171" i="1"/>
  <c r="R172" i="1"/>
  <c r="R177" i="1"/>
  <c r="R178" i="1"/>
  <c r="R179" i="1"/>
  <c r="R180"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30" i="1"/>
  <c r="R231" i="1"/>
  <c r="R232" i="1"/>
  <c r="R233" i="1"/>
  <c r="R234" i="1"/>
  <c r="R235" i="1"/>
  <c r="R236" i="1"/>
  <c r="R237" i="1"/>
  <c r="R238" i="1"/>
  <c r="R239" i="1"/>
  <c r="R240" i="1"/>
  <c r="R241" i="1"/>
  <c r="R242" i="1"/>
  <c r="R243" i="1"/>
  <c r="R244" i="1"/>
  <c r="R245" i="1"/>
  <c r="R246" i="1"/>
  <c r="R247" i="1"/>
  <c r="R248" i="1"/>
  <c r="R3" i="1"/>
  <c r="R4" i="1"/>
  <c r="R5" i="1"/>
  <c r="R6" i="1"/>
  <c r="R7" i="1"/>
  <c r="R8" i="1"/>
  <c r="R9" i="1"/>
  <c r="R13" i="1"/>
  <c r="R14" i="1"/>
  <c r="R15" i="1"/>
  <c r="R2" i="1"/>
  <c r="O84" i="1"/>
  <c r="O89" i="1"/>
  <c r="O90" i="1"/>
  <c r="O91" i="1"/>
  <c r="O92" i="1"/>
  <c r="O108" i="1"/>
  <c r="O109" i="1"/>
  <c r="O110" i="1"/>
  <c r="O111" i="1"/>
  <c r="O112" i="1"/>
  <c r="O113" i="1"/>
  <c r="O133" i="1"/>
  <c r="O134" i="1"/>
  <c r="O135" i="1"/>
  <c r="O136" i="1"/>
  <c r="O137" i="1"/>
  <c r="O138" i="1"/>
  <c r="O139" i="1"/>
  <c r="O140" i="1"/>
  <c r="O141" i="1"/>
  <c r="O142" i="1"/>
  <c r="O143" i="1"/>
  <c r="O144" i="1"/>
  <c r="O145" i="1"/>
  <c r="O146" i="1"/>
  <c r="O147" i="1"/>
  <c r="O148" i="1"/>
  <c r="O149" i="1"/>
  <c r="O150" i="1"/>
  <c r="O151" i="1"/>
  <c r="O152" i="1"/>
  <c r="O153" i="1"/>
  <c r="O154" i="1"/>
  <c r="O155" i="1"/>
  <c r="O157" i="1"/>
  <c r="O159" i="1"/>
  <c r="O161" i="1"/>
  <c r="O162" i="1"/>
  <c r="O163" i="1"/>
  <c r="O164" i="1"/>
  <c r="O190" i="1"/>
  <c r="O191" i="1"/>
  <c r="O192" i="1"/>
  <c r="O193" i="1"/>
  <c r="O194" i="1"/>
  <c r="O195" i="1"/>
  <c r="O196" i="1"/>
  <c r="O199" i="1"/>
  <c r="O200" i="1"/>
  <c r="O201" i="1"/>
  <c r="O203" i="1"/>
  <c r="O204" i="1"/>
  <c r="O205" i="1"/>
  <c r="O206" i="1"/>
  <c r="O207" i="1"/>
  <c r="O208" i="1"/>
  <c r="O209" i="1"/>
  <c r="O210"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3" i="1"/>
  <c r="O244" i="1"/>
  <c r="O245" i="1"/>
  <c r="O246" i="1"/>
  <c r="O247" i="1"/>
  <c r="O38" i="1"/>
  <c r="O39" i="1"/>
  <c r="O40" i="1"/>
  <c r="O41" i="1"/>
  <c r="O42" i="1"/>
  <c r="O43" i="1"/>
  <c r="O50" i="1"/>
  <c r="O51" i="1"/>
  <c r="O53" i="1"/>
  <c r="O58" i="1"/>
  <c r="O68" i="1"/>
  <c r="O72" i="1"/>
  <c r="O22" i="1"/>
  <c r="O23" i="1"/>
  <c r="O24" i="1"/>
  <c r="O25" i="1"/>
  <c r="O26" i="1"/>
  <c r="O27" i="1"/>
  <c r="O28" i="1"/>
  <c r="O29" i="1"/>
  <c r="O30" i="1"/>
  <c r="O31" i="1"/>
  <c r="O32" i="1"/>
  <c r="O33" i="1"/>
  <c r="O34" i="1"/>
  <c r="O35" i="1"/>
  <c r="O36" i="1"/>
  <c r="O37" i="1"/>
  <c r="O3" i="1"/>
  <c r="O4" i="1"/>
  <c r="O5" i="1"/>
  <c r="O6" i="1"/>
  <c r="O7" i="1"/>
  <c r="O8" i="1"/>
  <c r="O9" i="1"/>
  <c r="O10" i="1"/>
  <c r="O11" i="1"/>
  <c r="O12" i="1"/>
  <c r="O13" i="1"/>
  <c r="O14" i="1"/>
  <c r="O15" i="1"/>
  <c r="O16" i="1"/>
  <c r="O17" i="1"/>
  <c r="O18" i="1"/>
  <c r="O19" i="1"/>
  <c r="O20" i="1"/>
  <c r="O21" i="1"/>
  <c r="O2" i="1"/>
  <c r="T2" i="1"/>
  <c r="U2" i="1" s="1"/>
  <c r="O29" i="6" l="1"/>
  <c r="P29" i="6" s="1"/>
  <c r="O30" i="6"/>
  <c r="P30" i="6" s="1"/>
  <c r="O31" i="6"/>
  <c r="P31" i="6" s="1"/>
  <c r="O32" i="6"/>
  <c r="P32" i="6" s="1"/>
  <c r="O33" i="6"/>
  <c r="P33" i="6" s="1"/>
  <c r="O34" i="6"/>
  <c r="P34" i="6" s="1"/>
  <c r="O35" i="6"/>
  <c r="P35" i="6" s="1"/>
  <c r="O36" i="6"/>
  <c r="P36" i="6" s="1"/>
  <c r="O37" i="6"/>
  <c r="P37" i="6" s="1"/>
  <c r="O38" i="6"/>
  <c r="P38" i="6" s="1"/>
  <c r="O39" i="6"/>
  <c r="P39" i="6" s="1"/>
  <c r="O40" i="6"/>
  <c r="P40" i="6" s="1"/>
  <c r="O41" i="6"/>
  <c r="P41" i="6" s="1"/>
  <c r="O42" i="6"/>
  <c r="P42" i="6" s="1"/>
  <c r="O43" i="6"/>
  <c r="P43" i="6" s="1"/>
  <c r="O44" i="6"/>
  <c r="P44" i="6" s="1"/>
  <c r="O45" i="6"/>
  <c r="P45" i="6" s="1"/>
  <c r="O46" i="6"/>
  <c r="P46" i="6" s="1"/>
  <c r="O47" i="6"/>
  <c r="P47" i="6" s="1"/>
  <c r="O48" i="6"/>
  <c r="P48" i="6" s="1"/>
  <c r="O49" i="6"/>
  <c r="P49" i="6" s="1"/>
  <c r="O50" i="6"/>
  <c r="P50" i="6" s="1"/>
  <c r="O51" i="6"/>
  <c r="P51" i="6" s="1"/>
  <c r="O52" i="6"/>
  <c r="P52" i="6" s="1"/>
  <c r="O53" i="6"/>
  <c r="P53" i="6" s="1"/>
  <c r="O54" i="6"/>
  <c r="P54" i="6" s="1"/>
  <c r="O55" i="6"/>
  <c r="P55" i="6" s="1"/>
  <c r="O56" i="6"/>
  <c r="P56" i="6" s="1"/>
  <c r="O57" i="6"/>
  <c r="P57" i="6" s="1"/>
  <c r="O58" i="6"/>
  <c r="P58" i="6" s="1"/>
  <c r="O59" i="6"/>
  <c r="P59" i="6" s="1"/>
  <c r="O60" i="6"/>
  <c r="P60" i="6" s="1"/>
  <c r="O61" i="6"/>
  <c r="P61" i="6" s="1"/>
  <c r="O62" i="6"/>
  <c r="P62" i="6" s="1"/>
  <c r="O63" i="6"/>
  <c r="P63" i="6" s="1"/>
  <c r="O64" i="6"/>
  <c r="P64" i="6" s="1"/>
  <c r="O65" i="6"/>
  <c r="P65" i="6" s="1"/>
  <c r="O66" i="6"/>
  <c r="P66" i="6" s="1"/>
  <c r="O67" i="6"/>
  <c r="P67" i="6" s="1"/>
  <c r="O68" i="6"/>
  <c r="P68" i="6" s="1"/>
  <c r="O69" i="6"/>
  <c r="P69" i="6" s="1"/>
  <c r="O70" i="6"/>
  <c r="P70" i="6" s="1"/>
  <c r="O71" i="6"/>
  <c r="P71" i="6" s="1"/>
  <c r="O72" i="6"/>
  <c r="P72" i="6" s="1"/>
  <c r="O73" i="6"/>
  <c r="P73" i="6" s="1"/>
  <c r="O74" i="6"/>
  <c r="P74" i="6" s="1"/>
  <c r="O75" i="6"/>
  <c r="P75" i="6" s="1"/>
  <c r="O76" i="6"/>
  <c r="P76" i="6" s="1"/>
  <c r="O77" i="6"/>
  <c r="P77" i="6" s="1"/>
  <c r="O78" i="6"/>
  <c r="P78" i="6" s="1"/>
  <c r="O79" i="6"/>
  <c r="P79" i="6" s="1"/>
  <c r="O80" i="6"/>
  <c r="P80" i="6" s="1"/>
  <c r="O81" i="6"/>
  <c r="P81" i="6" s="1"/>
  <c r="O82" i="6"/>
  <c r="P82" i="6" s="1"/>
  <c r="O83" i="6"/>
  <c r="P83" i="6" s="1"/>
  <c r="O84" i="6"/>
  <c r="P84" i="6" s="1"/>
  <c r="O85" i="6"/>
  <c r="P85" i="6" s="1"/>
  <c r="O86" i="6"/>
  <c r="P86" i="6" s="1"/>
  <c r="O87" i="6"/>
  <c r="P87" i="6" s="1"/>
  <c r="O88" i="6"/>
  <c r="P88" i="6" s="1"/>
  <c r="O89" i="6"/>
  <c r="P89" i="6" s="1"/>
  <c r="O90" i="6"/>
  <c r="P90" i="6" s="1"/>
  <c r="O91" i="6"/>
  <c r="P91" i="6" s="1"/>
  <c r="O92" i="6"/>
  <c r="P92" i="6" s="1"/>
  <c r="O93" i="6"/>
  <c r="P93" i="6" s="1"/>
  <c r="O94" i="6"/>
  <c r="P94" i="6" s="1"/>
  <c r="O95" i="6"/>
  <c r="P95" i="6" s="1"/>
  <c r="O96" i="6"/>
  <c r="P96" i="6" s="1"/>
  <c r="O97" i="6"/>
  <c r="P97" i="6" s="1"/>
  <c r="O98" i="6"/>
  <c r="P98" i="6" s="1"/>
  <c r="O99" i="6"/>
  <c r="P99" i="6" s="1"/>
  <c r="O100" i="6"/>
  <c r="P100" i="6" s="1"/>
  <c r="O101" i="6"/>
  <c r="P101" i="6" s="1"/>
  <c r="O102" i="6"/>
  <c r="P102" i="6" s="1"/>
  <c r="O103" i="6"/>
  <c r="P103" i="6" s="1"/>
  <c r="O104" i="6"/>
  <c r="P104" i="6" s="1"/>
  <c r="O105" i="6"/>
  <c r="P105" i="6" s="1"/>
  <c r="O106" i="6"/>
  <c r="P106" i="6" s="1"/>
  <c r="O107" i="6"/>
  <c r="P107" i="6" s="1"/>
  <c r="O108" i="6"/>
  <c r="P108" i="6" s="1"/>
  <c r="O109" i="6"/>
  <c r="P109" i="6" s="1"/>
  <c r="O110" i="6"/>
  <c r="P110" i="6" s="1"/>
  <c r="O111" i="6"/>
  <c r="P111" i="6" s="1"/>
  <c r="O112" i="6"/>
  <c r="P112" i="6" s="1"/>
  <c r="O113" i="6"/>
  <c r="P113" i="6" s="1"/>
  <c r="O114" i="6"/>
  <c r="P114" i="6" s="1"/>
  <c r="O115" i="6"/>
  <c r="P115" i="6" s="1"/>
  <c r="O116" i="6"/>
  <c r="P116" i="6" s="1"/>
  <c r="O117" i="6"/>
  <c r="P117" i="6" s="1"/>
  <c r="O118" i="6"/>
  <c r="P118" i="6" s="1"/>
  <c r="O119" i="6"/>
  <c r="P119" i="6" s="1"/>
  <c r="O120" i="6"/>
  <c r="P120" i="6" s="1"/>
  <c r="O121" i="6"/>
  <c r="P121" i="6" s="1"/>
  <c r="O144" i="6"/>
  <c r="P144" i="6" s="1"/>
  <c r="O145" i="6"/>
  <c r="P145" i="6" s="1"/>
  <c r="O146" i="6"/>
  <c r="P146" i="6" s="1"/>
  <c r="O147" i="6"/>
  <c r="P147" i="6" s="1"/>
  <c r="O148" i="6"/>
  <c r="P148" i="6" s="1"/>
  <c r="O149" i="6"/>
  <c r="P149" i="6" s="1"/>
  <c r="O150" i="6"/>
  <c r="P150" i="6" s="1"/>
  <c r="O151" i="6"/>
  <c r="P151" i="6" s="1"/>
  <c r="O152" i="6"/>
  <c r="P152" i="6" s="1"/>
  <c r="O153" i="6"/>
  <c r="P153" i="6" s="1"/>
  <c r="O154" i="6"/>
  <c r="P154" i="6" s="1"/>
  <c r="O155" i="6"/>
  <c r="P155" i="6" s="1"/>
  <c r="O156" i="6"/>
  <c r="P156" i="6" s="1"/>
  <c r="O157" i="6"/>
  <c r="P157" i="6" s="1"/>
  <c r="O158" i="6"/>
  <c r="P158" i="6" s="1"/>
  <c r="O159" i="6"/>
  <c r="P159" i="6" s="1"/>
  <c r="O160" i="6"/>
  <c r="P160" i="6" s="1"/>
  <c r="O161" i="6"/>
  <c r="P161" i="6" s="1"/>
  <c r="O162" i="6"/>
  <c r="P162" i="6" s="1"/>
  <c r="O163" i="6"/>
  <c r="P163" i="6" s="1"/>
  <c r="O164" i="6"/>
  <c r="P164" i="6" s="1"/>
  <c r="O165" i="6"/>
  <c r="P165" i="6" s="1"/>
  <c r="O166" i="6"/>
  <c r="P166" i="6" s="1"/>
  <c r="O167" i="6"/>
  <c r="P167" i="6" s="1"/>
  <c r="O168" i="6"/>
  <c r="P168" i="6" s="1"/>
  <c r="O169" i="6"/>
  <c r="P169" i="6" s="1"/>
  <c r="O170" i="6"/>
  <c r="P170" i="6" s="1"/>
  <c r="O171" i="6"/>
  <c r="P171" i="6" s="1"/>
  <c r="O172" i="6"/>
  <c r="P172" i="6" s="1"/>
  <c r="O173" i="6"/>
  <c r="P173" i="6" s="1"/>
  <c r="O174" i="6"/>
  <c r="P174" i="6" s="1"/>
  <c r="O175" i="6"/>
  <c r="P175" i="6" s="1"/>
  <c r="O176" i="6"/>
  <c r="P176" i="6" s="1"/>
  <c r="O177" i="6"/>
  <c r="P177" i="6" s="1"/>
  <c r="O178" i="6"/>
  <c r="P178" i="6" s="1"/>
  <c r="O179" i="6"/>
  <c r="P179" i="6" s="1"/>
  <c r="O180" i="6"/>
  <c r="P180" i="6" s="1"/>
  <c r="O181" i="6"/>
  <c r="P181" i="6" s="1"/>
  <c r="O182" i="6"/>
  <c r="P182" i="6" s="1"/>
  <c r="O183" i="6"/>
  <c r="P183" i="6" s="1"/>
  <c r="O184" i="6"/>
  <c r="P184" i="6" s="1"/>
  <c r="O185" i="6"/>
  <c r="P185" i="6" s="1"/>
  <c r="O186" i="6"/>
  <c r="P186" i="6" s="1"/>
  <c r="O187" i="6"/>
  <c r="P187" i="6" s="1"/>
  <c r="O188" i="6"/>
  <c r="P188" i="6" s="1"/>
  <c r="O189" i="6"/>
  <c r="P189" i="6" s="1"/>
  <c r="O190" i="6"/>
  <c r="P190" i="6" s="1"/>
  <c r="O191" i="6"/>
  <c r="P191" i="6" s="1"/>
  <c r="O192" i="6"/>
  <c r="P192" i="6" s="1"/>
  <c r="O193" i="6"/>
  <c r="P193" i="6" s="1"/>
  <c r="O194" i="6"/>
  <c r="P194" i="6" s="1"/>
  <c r="O195" i="6"/>
  <c r="P195" i="6" s="1"/>
  <c r="O196" i="6"/>
  <c r="P196" i="6" s="1"/>
  <c r="O197" i="6"/>
  <c r="P197" i="6" s="1"/>
  <c r="O198" i="6"/>
  <c r="P198" i="6" s="1"/>
  <c r="O199" i="6"/>
  <c r="P199" i="6" s="1"/>
  <c r="O200" i="6"/>
  <c r="P200" i="6" s="1"/>
  <c r="O201" i="6"/>
  <c r="P201" i="6" s="1"/>
  <c r="O202" i="6"/>
  <c r="P202" i="6" s="1"/>
  <c r="O203" i="6"/>
  <c r="P203" i="6" s="1"/>
  <c r="O204" i="6"/>
  <c r="P204" i="6" s="1"/>
  <c r="O205" i="6"/>
  <c r="P205" i="6" s="1"/>
  <c r="O206" i="6"/>
  <c r="P206" i="6" s="1"/>
  <c r="O207" i="6"/>
  <c r="P207" i="6" s="1"/>
  <c r="O208" i="6"/>
  <c r="P208" i="6" s="1"/>
  <c r="O209" i="6"/>
  <c r="P209" i="6" s="1"/>
  <c r="O210" i="6"/>
  <c r="P210" i="6" s="1"/>
  <c r="O211" i="6"/>
  <c r="P211" i="6" s="1"/>
  <c r="O212" i="6"/>
  <c r="P212" i="6" s="1"/>
  <c r="O213" i="6"/>
  <c r="P213" i="6" s="1"/>
  <c r="O214" i="6"/>
  <c r="P214" i="6" s="1"/>
  <c r="O215" i="6"/>
  <c r="P215" i="6" s="1"/>
  <c r="O216" i="6"/>
  <c r="P216" i="6" s="1"/>
  <c r="O217" i="6"/>
  <c r="P217" i="6" s="1"/>
  <c r="O218" i="6"/>
  <c r="P218" i="6" s="1"/>
  <c r="O219" i="6"/>
  <c r="P219" i="6" s="1"/>
  <c r="O220" i="6"/>
  <c r="P220" i="6" s="1"/>
  <c r="O221" i="6"/>
  <c r="P221" i="6" s="1"/>
  <c r="O222" i="6"/>
  <c r="P222" i="6" s="1"/>
  <c r="O223" i="6"/>
  <c r="P223" i="6" s="1"/>
  <c r="O224" i="6"/>
  <c r="P224" i="6" s="1"/>
  <c r="O225" i="6"/>
  <c r="P225" i="6" s="1"/>
  <c r="O226" i="6"/>
  <c r="P226" i="6" s="1"/>
  <c r="O227" i="6"/>
  <c r="P227" i="6" s="1"/>
  <c r="O228" i="6"/>
  <c r="P228" i="6" s="1"/>
  <c r="O229" i="6"/>
  <c r="P229" i="6" s="1"/>
  <c r="O230" i="6"/>
  <c r="P230" i="6" s="1"/>
  <c r="O231" i="6"/>
  <c r="P231" i="6" s="1"/>
  <c r="O232" i="6"/>
  <c r="P232" i="6" s="1"/>
  <c r="O233" i="6"/>
  <c r="P233" i="6" s="1"/>
  <c r="O234" i="6"/>
  <c r="P234" i="6" s="1"/>
  <c r="O235" i="6"/>
  <c r="P235" i="6" s="1"/>
  <c r="O236" i="6"/>
  <c r="P236" i="6" s="1"/>
  <c r="O237" i="6"/>
  <c r="P237" i="6" s="1"/>
  <c r="O238" i="6"/>
  <c r="P238" i="6" s="1"/>
  <c r="O239" i="6"/>
  <c r="P239" i="6" s="1"/>
  <c r="O240" i="6"/>
  <c r="P240" i="6" s="1"/>
  <c r="O241" i="6"/>
  <c r="P241" i="6" s="1"/>
  <c r="O242" i="6"/>
  <c r="P242" i="6" s="1"/>
  <c r="O243" i="6"/>
  <c r="P243" i="6" s="1"/>
  <c r="O244" i="6"/>
  <c r="P244" i="6" s="1"/>
  <c r="O245" i="6"/>
  <c r="P245" i="6" s="1"/>
  <c r="O246" i="6"/>
  <c r="P246" i="6" s="1"/>
  <c r="O247" i="6"/>
  <c r="P247" i="6" s="1"/>
  <c r="O248" i="6"/>
  <c r="P248" i="6" s="1"/>
  <c r="O249" i="6"/>
  <c r="P249" i="6" s="1"/>
  <c r="O250" i="6"/>
  <c r="P250" i="6" s="1"/>
  <c r="O251" i="6"/>
  <c r="P251" i="6" s="1"/>
  <c r="O252" i="6"/>
  <c r="P252" i="6" s="1"/>
  <c r="O253" i="6"/>
  <c r="P253" i="6" s="1"/>
  <c r="O254" i="6"/>
  <c r="P254" i="6" s="1"/>
  <c r="O255" i="6"/>
  <c r="P255" i="6" s="1"/>
  <c r="O256" i="6"/>
  <c r="P256" i="6" s="1"/>
  <c r="O257" i="6"/>
  <c r="P257" i="6" s="1"/>
  <c r="O258" i="6"/>
  <c r="P258" i="6" s="1"/>
  <c r="O259" i="6"/>
  <c r="P259" i="6" s="1"/>
  <c r="O260" i="6"/>
  <c r="P260" i="6" s="1"/>
  <c r="O261" i="6"/>
  <c r="P261" i="6" s="1"/>
  <c r="O262" i="6"/>
  <c r="P262" i="6" s="1"/>
  <c r="O263" i="6"/>
  <c r="P263" i="6" s="1"/>
  <c r="O264" i="6"/>
  <c r="P264" i="6" s="1"/>
  <c r="O265" i="6"/>
  <c r="P265" i="6" s="1"/>
  <c r="O266" i="6"/>
  <c r="P266" i="6" s="1"/>
  <c r="O267" i="6"/>
  <c r="P267" i="6" s="1"/>
  <c r="O268" i="6"/>
  <c r="P268" i="6" s="1"/>
  <c r="O269" i="6"/>
  <c r="P269" i="6" s="1"/>
  <c r="O270" i="6"/>
  <c r="P270" i="6" s="1"/>
  <c r="O271" i="6"/>
  <c r="P271" i="6" s="1"/>
  <c r="O272" i="6"/>
  <c r="P272" i="6" s="1"/>
  <c r="O273" i="6"/>
  <c r="P273" i="6" s="1"/>
  <c r="O274" i="6"/>
  <c r="P274" i="6" s="1"/>
  <c r="O275" i="6"/>
  <c r="P275" i="6" s="1"/>
  <c r="O276" i="6"/>
  <c r="P276" i="6" s="1"/>
  <c r="O277" i="6"/>
  <c r="P277" i="6" s="1"/>
  <c r="O278" i="6"/>
  <c r="P278" i="6" s="1"/>
  <c r="O279" i="6"/>
  <c r="P279" i="6" s="1"/>
  <c r="O280" i="6"/>
  <c r="P280" i="6" s="1"/>
  <c r="O281" i="6"/>
  <c r="P281" i="6" s="1"/>
  <c r="O282" i="6"/>
  <c r="P282" i="6" s="1"/>
  <c r="O283" i="6"/>
  <c r="P283" i="6" s="1"/>
  <c r="O284" i="6"/>
  <c r="P284" i="6" s="1"/>
  <c r="O285" i="6"/>
  <c r="P285" i="6" s="1"/>
  <c r="O286" i="6"/>
  <c r="P286" i="6" s="1"/>
  <c r="O287" i="6"/>
  <c r="P287" i="6" s="1"/>
  <c r="O288" i="6"/>
  <c r="P288" i="6" s="1"/>
  <c r="O289" i="6"/>
  <c r="P289" i="6" s="1"/>
  <c r="O290" i="6"/>
  <c r="P290" i="6" s="1"/>
  <c r="O291" i="6"/>
  <c r="P291" i="6" s="1"/>
  <c r="O292" i="6"/>
  <c r="P292" i="6" s="1"/>
  <c r="O293" i="6"/>
  <c r="P293" i="6" s="1"/>
  <c r="O294" i="6"/>
  <c r="P294" i="6" s="1"/>
  <c r="O295" i="6"/>
  <c r="P295" i="6" s="1"/>
  <c r="O296" i="6"/>
  <c r="P296" i="6" s="1"/>
  <c r="O297" i="6"/>
  <c r="P297" i="6" s="1"/>
  <c r="O122" i="6"/>
  <c r="P122" i="6" s="1"/>
  <c r="O123" i="6"/>
  <c r="P123" i="6" s="1"/>
  <c r="O124" i="6"/>
  <c r="P124" i="6" s="1"/>
  <c r="O125" i="6"/>
  <c r="P125" i="6" s="1"/>
  <c r="O126" i="6"/>
  <c r="P126" i="6" s="1"/>
  <c r="O127" i="6"/>
  <c r="P127" i="6" s="1"/>
  <c r="O128" i="6"/>
  <c r="P128" i="6" s="1"/>
  <c r="O129" i="6"/>
  <c r="P129" i="6" s="1"/>
  <c r="O130" i="6"/>
  <c r="P130" i="6" s="1"/>
  <c r="O131" i="6"/>
  <c r="P131" i="6" s="1"/>
  <c r="O132" i="6"/>
  <c r="P132" i="6" s="1"/>
  <c r="O133" i="6"/>
  <c r="P133" i="6" s="1"/>
  <c r="O134" i="6"/>
  <c r="P134" i="6" s="1"/>
  <c r="O135" i="6"/>
  <c r="P135" i="6" s="1"/>
  <c r="O136" i="6"/>
  <c r="P136" i="6" s="1"/>
  <c r="O137" i="6"/>
  <c r="P137" i="6" s="1"/>
  <c r="O138" i="6"/>
  <c r="P138" i="6" s="1"/>
  <c r="O139" i="6"/>
  <c r="P139" i="6" s="1"/>
  <c r="O140" i="6"/>
  <c r="P140" i="6" s="1"/>
  <c r="O141" i="6"/>
  <c r="P141" i="6" s="1"/>
  <c r="O142" i="6"/>
  <c r="P142" i="6" s="1"/>
  <c r="O143" i="6"/>
  <c r="P143" i="6" s="1"/>
  <c r="O298" i="6"/>
  <c r="P298" i="6" s="1"/>
  <c r="O299" i="6"/>
  <c r="P299" i="6" s="1"/>
  <c r="O300" i="6"/>
  <c r="P300" i="6" s="1"/>
  <c r="O301" i="6"/>
  <c r="P301" i="6" s="1"/>
  <c r="O302" i="6"/>
  <c r="P302" i="6" s="1"/>
  <c r="O303" i="6"/>
  <c r="P303" i="6" s="1"/>
  <c r="O304" i="6"/>
  <c r="P304" i="6" s="1"/>
  <c r="O305" i="6"/>
  <c r="P305" i="6" s="1"/>
  <c r="O306" i="6"/>
  <c r="P306" i="6" s="1"/>
  <c r="O307" i="6"/>
  <c r="P307" i="6" s="1"/>
  <c r="O308" i="6"/>
  <c r="P308" i="6" s="1"/>
  <c r="O309" i="6"/>
  <c r="P309" i="6" s="1"/>
  <c r="O310" i="6"/>
  <c r="P310" i="6" s="1"/>
  <c r="O311" i="6"/>
  <c r="P311" i="6" s="1"/>
  <c r="O312" i="6"/>
  <c r="P312" i="6" s="1"/>
  <c r="O313" i="6"/>
  <c r="P313" i="6" s="1"/>
  <c r="O314" i="6"/>
  <c r="P314" i="6" s="1"/>
  <c r="O315" i="6"/>
  <c r="P315" i="6" s="1"/>
  <c r="O316" i="6"/>
  <c r="P316" i="6" s="1"/>
  <c r="P318" i="6"/>
  <c r="P319" i="6"/>
  <c r="O320" i="6"/>
  <c r="P320" i="6" s="1"/>
  <c r="O321" i="6"/>
  <c r="P321" i="6" s="1"/>
  <c r="O322" i="6"/>
  <c r="P322" i="6" s="1"/>
  <c r="O323" i="6"/>
  <c r="P323" i="6" s="1"/>
  <c r="O324" i="6"/>
  <c r="P324" i="6" s="1"/>
  <c r="O325" i="6"/>
  <c r="P325" i="6" s="1"/>
  <c r="O326" i="6"/>
  <c r="P326" i="6" s="1"/>
  <c r="O327" i="6"/>
  <c r="P327" i="6" s="1"/>
  <c r="O328" i="6"/>
  <c r="P328" i="6" s="1"/>
  <c r="O329" i="6"/>
  <c r="P329" i="6" s="1"/>
  <c r="O330" i="6"/>
  <c r="P330" i="6" s="1"/>
  <c r="O331" i="6"/>
  <c r="P331" i="6" s="1"/>
  <c r="O332" i="6"/>
  <c r="P332" i="6" s="1"/>
  <c r="O333" i="6"/>
  <c r="P333" i="6" s="1"/>
  <c r="O334" i="6"/>
  <c r="P334" i="6" s="1"/>
  <c r="O335" i="6"/>
  <c r="P335" i="6" s="1"/>
  <c r="O336" i="6"/>
  <c r="P336" i="6" s="1"/>
  <c r="O337" i="6"/>
  <c r="P337" i="6" s="1"/>
  <c r="O338" i="6"/>
  <c r="P338" i="6" s="1"/>
  <c r="O339" i="6"/>
  <c r="P339" i="6" s="1"/>
  <c r="O14" i="6"/>
  <c r="P14" i="6" s="1"/>
  <c r="O15" i="6"/>
  <c r="P15" i="6" s="1"/>
  <c r="O16" i="6"/>
  <c r="P16" i="6" s="1"/>
  <c r="O17" i="6"/>
  <c r="P17" i="6" s="1"/>
  <c r="O18" i="6"/>
  <c r="P18" i="6" s="1"/>
  <c r="O19" i="6"/>
  <c r="P19" i="6" s="1"/>
  <c r="O20" i="6"/>
  <c r="P20" i="6" s="1"/>
  <c r="O21" i="6"/>
  <c r="P21" i="6" s="1"/>
  <c r="O22" i="6"/>
  <c r="P22" i="6" s="1"/>
  <c r="O23" i="6"/>
  <c r="P23" i="6" s="1"/>
  <c r="O24" i="6"/>
  <c r="P24" i="6" s="1"/>
  <c r="O25" i="6"/>
  <c r="P25" i="6" s="1"/>
  <c r="O26" i="6"/>
  <c r="P26" i="6" s="1"/>
  <c r="O27" i="6"/>
  <c r="P27" i="6" s="1"/>
  <c r="O28" i="6"/>
  <c r="P28" i="6" s="1"/>
  <c r="O3" i="6"/>
  <c r="P3" i="6" s="1"/>
  <c r="O4" i="6"/>
  <c r="P4" i="6" s="1"/>
  <c r="O5" i="6"/>
  <c r="P5" i="6" s="1"/>
  <c r="O6" i="6"/>
  <c r="P6" i="6" s="1"/>
  <c r="O7" i="6"/>
  <c r="P7" i="6" s="1"/>
  <c r="O8" i="6"/>
  <c r="P8" i="6" s="1"/>
  <c r="O9" i="6"/>
  <c r="P9" i="6" s="1"/>
  <c r="O10" i="6"/>
  <c r="P10" i="6" s="1"/>
  <c r="O11" i="6"/>
  <c r="P11" i="6" s="1"/>
  <c r="O12" i="6"/>
  <c r="P12" i="6" s="1"/>
  <c r="O13" i="6"/>
  <c r="P13" i="6" s="1"/>
  <c r="O2" i="6"/>
  <c r="P2" i="6" s="1"/>
  <c r="K316" i="6"/>
  <c r="K315" i="6"/>
  <c r="K314"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2" i="6"/>
  <c r="J51" i="6"/>
  <c r="J48" i="6"/>
  <c r="J47" i="6"/>
  <c r="J46" i="6"/>
  <c r="J45" i="6"/>
  <c r="J44" i="6"/>
  <c r="J43" i="6"/>
  <c r="J34" i="6"/>
  <c r="J33" i="6"/>
  <c r="J32" i="6"/>
  <c r="J31" i="6"/>
  <c r="J30" i="6"/>
  <c r="J29" i="6"/>
  <c r="J28" i="6"/>
  <c r="J27" i="6"/>
  <c r="J26" i="6"/>
  <c r="J25" i="6"/>
  <c r="J24" i="6"/>
  <c r="J23" i="6"/>
  <c r="J22" i="6"/>
  <c r="J21" i="6"/>
  <c r="J20" i="6"/>
  <c r="J19" i="6"/>
  <c r="J18" i="6"/>
  <c r="J17" i="6"/>
  <c r="J16" i="6"/>
  <c r="J15" i="6"/>
  <c r="J14" i="6"/>
  <c r="J13" i="6"/>
  <c r="J12" i="6"/>
  <c r="J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tc={A301D465-0E8A-454C-959D-088374C65F0F}</author>
  </authors>
  <commentList>
    <comment ref="O2" authorId="0" shapeId="0" xr:uid="{A301D465-0E8A-454C-959D-088374C65F0F}">
      <text>
        <t>[Threaded comment]
Your version of Excel allows you to read this threaded comment; however, any edits to it will get removed if the file is opened in a newer version of Excel. Learn more: https://go.microsoft.com/fwlink/?linkid=870924
Comment:
    =RIGHT(L2;LEN(L2)-FIND("/";L2))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tc={A61271BC-FDFA-4033-8F5C-6571640F5DD5}</author>
  </authors>
  <commentList>
    <comment ref="M174" authorId="0" shapeId="0" xr:uid="{A61271BC-FDFA-4033-8F5C-6571640F5DD5}">
      <text>
        <t>[Threaded comment]
Your version of Excel allows you to read this threaded comment; however, any edits to it will get removed if the file is opened in a newer version of Excel. Learn more: https://go.microsoft.com/fwlink/?linkid=870924
Comment:
    V cenníku boli asi omylom vyššie ceny: 
1,129
1,192
1,338
Erik mal pre obchod nižšie upravené</t>
      </text>
    </comment>
  </commentList>
</comments>
</file>

<file path=xl/sharedStrings.xml><?xml version="1.0" encoding="utf-8"?>
<sst xmlns="http://schemas.openxmlformats.org/spreadsheetml/2006/main" count="5256" uniqueCount="1436">
  <si>
    <t>PG</t>
  </si>
  <si>
    <t>Produktová skupina</t>
  </si>
  <si>
    <t>SAP číslo</t>
  </si>
  <si>
    <t>EAN</t>
  </si>
  <si>
    <t>Názov položky</t>
  </si>
  <si>
    <t>Názov produktu</t>
  </si>
  <si>
    <t>Variant produktu</t>
  </si>
  <si>
    <t>Starý kód produktu</t>
  </si>
  <si>
    <t>Kód produktu</t>
  </si>
  <si>
    <t>Spotreba</t>
  </si>
  <si>
    <t>Veľkosť balenia</t>
  </si>
  <si>
    <t>MJ</t>
  </si>
  <si>
    <t>Typ balenia</t>
  </si>
  <si>
    <t>Množstvo bal. na palete</t>
  </si>
  <si>
    <t>Hmotnosť v kg na palete</t>
  </si>
  <si>
    <t>Predaj na kusy</t>
  </si>
  <si>
    <t>Cena za MJ bez DPH 2024</t>
  </si>
  <si>
    <t>%-ny rozdiel</t>
  </si>
  <si>
    <t>Cena za MJ bez DPH platná od 1.3.2025</t>
  </si>
  <si>
    <t>Cena za balenie bez DPH platná od 1.3.2025</t>
  </si>
  <si>
    <t>Cena za balenie s DPH platná od 1.3.2025</t>
  </si>
  <si>
    <t>Kategória dodania</t>
  </si>
  <si>
    <t>W02</t>
  </si>
  <si>
    <t>ETICS lepidlá na zatepľovanie</t>
  </si>
  <si>
    <t>734000027</t>
  </si>
  <si>
    <t>8581550708377</t>
  </si>
  <si>
    <t>410P webertherm LEPARM   25kg</t>
  </si>
  <si>
    <t>webertherm leparm</t>
  </si>
  <si>
    <t>410P</t>
  </si>
  <si>
    <t>7 - 11 kg/m2</t>
  </si>
  <si>
    <t>kg</t>
  </si>
  <si>
    <t>vrece</t>
  </si>
  <si>
    <t>A</t>
  </si>
  <si>
    <t>734000072</t>
  </si>
  <si>
    <t>8581550410096</t>
  </si>
  <si>
    <t>401P webertherm KPS  25kg</t>
  </si>
  <si>
    <t>webertherm KPS</t>
  </si>
  <si>
    <t>401P</t>
  </si>
  <si>
    <t>8594044285537</t>
  </si>
  <si>
    <t>LZS750 25webertherm clima</t>
  </si>
  <si>
    <t>webertherm clima</t>
  </si>
  <si>
    <t>LZS 750 25</t>
  </si>
  <si>
    <t>áno</t>
  </si>
  <si>
    <t>B</t>
  </si>
  <si>
    <t>8581550136514</t>
  </si>
  <si>
    <t>LZS 777 webertherm minus 7  25kg</t>
  </si>
  <si>
    <t>weberthem minus 7</t>
  </si>
  <si>
    <t>LZS777</t>
  </si>
  <si>
    <t>C</t>
  </si>
  <si>
    <t>8581550138167</t>
  </si>
  <si>
    <t>401PE WEBERTHERM ELASTIK   25KG</t>
  </si>
  <si>
    <t xml:space="preserve">webertherm elastik </t>
  </si>
  <si>
    <t>401PE</t>
  </si>
  <si>
    <t>M768 25weber.therm plus ultra</t>
  </si>
  <si>
    <t>webertherm plus ultra</t>
  </si>
  <si>
    <t>M768</t>
  </si>
  <si>
    <t>4011361001564</t>
  </si>
  <si>
    <t>M740 30 Webertherm retec 700</t>
  </si>
  <si>
    <t>Retec 700</t>
  </si>
  <si>
    <t>M740 30</t>
  </si>
  <si>
    <t>11 - 13 kg/m2</t>
  </si>
  <si>
    <t>8590354182658</t>
  </si>
  <si>
    <t>LZS708 B 25 webertherm flex</t>
  </si>
  <si>
    <t>webertherm flex</t>
  </si>
  <si>
    <t>LZS 708 B 25</t>
  </si>
  <si>
    <t>8 - 10 kg/m2</t>
  </si>
  <si>
    <t>B (MOZ)</t>
  </si>
  <si>
    <t xml:space="preserve">ETG P2 17 </t>
  </si>
  <si>
    <t xml:space="preserve">EnveoKleber Premium Light </t>
  </si>
  <si>
    <t>6 - 12 kg/m2</t>
  </si>
  <si>
    <t xml:space="preserve">ETG P1 25 </t>
  </si>
  <si>
    <t>8581550605676</t>
  </si>
  <si>
    <t xml:space="preserve">EnveoKleber Premium </t>
  </si>
  <si>
    <t xml:space="preserve">ETG E1 25 </t>
  </si>
  <si>
    <t>8581550605683</t>
  </si>
  <si>
    <t xml:space="preserve">EnveoKleber Excellent </t>
  </si>
  <si>
    <t>W01</t>
  </si>
  <si>
    <t>Fasádne omietky, nátery a penetráky</t>
  </si>
  <si>
    <t xml:space="preserve">weberpas aquaBalance </t>
  </si>
  <si>
    <t>roztieraná 1,0 mm</t>
  </si>
  <si>
    <t>R080</t>
  </si>
  <si>
    <t>AB10R</t>
  </si>
  <si>
    <t>1,5 kg/m2</t>
  </si>
  <si>
    <t>vedro</t>
  </si>
  <si>
    <t>A (MOZ)</t>
  </si>
  <si>
    <t>roztieraná 1,5 mm</t>
  </si>
  <si>
    <t>R980</t>
  </si>
  <si>
    <t>AB15R</t>
  </si>
  <si>
    <t>2,5 kg/m2</t>
  </si>
  <si>
    <t>A1</t>
  </si>
  <si>
    <t>roztieraná 2 mm</t>
  </si>
  <si>
    <t>R880</t>
  </si>
  <si>
    <t>AB20R</t>
  </si>
  <si>
    <t>3 kg/m2</t>
  </si>
  <si>
    <t>roztieraná 3 mm</t>
  </si>
  <si>
    <t>R780</t>
  </si>
  <si>
    <t>AB30R</t>
  </si>
  <si>
    <t>4,6 kg/m2</t>
  </si>
  <si>
    <t>ryhovaná 2,0 mm</t>
  </si>
  <si>
    <t>R480</t>
  </si>
  <si>
    <t>AB20Y</t>
  </si>
  <si>
    <t>2,6 kg/m2</t>
  </si>
  <si>
    <t>A odtiene, pre všetky štruktúry</t>
  </si>
  <si>
    <t>všetky</t>
  </si>
  <si>
    <t>-</t>
  </si>
  <si>
    <t>weberpas clean Active</t>
  </si>
  <si>
    <t>R930</t>
  </si>
  <si>
    <t>CA15R</t>
  </si>
  <si>
    <t>roztieraná 2,0 mm</t>
  </si>
  <si>
    <t>R430</t>
  </si>
  <si>
    <t>CA20R</t>
  </si>
  <si>
    <t>ryhovaná  2,0mm</t>
  </si>
  <si>
    <t>R630</t>
  </si>
  <si>
    <t>CA20Y</t>
  </si>
  <si>
    <t>weberpas silikónová</t>
  </si>
  <si>
    <t>R920</t>
  </si>
  <si>
    <t>SN15R</t>
  </si>
  <si>
    <t>R520</t>
  </si>
  <si>
    <t>SN20R</t>
  </si>
  <si>
    <t>R420</t>
  </si>
  <si>
    <t>SN20Y</t>
  </si>
  <si>
    <t xml:space="preserve">weberpas nova S </t>
  </si>
  <si>
    <t>R052</t>
  </si>
  <si>
    <t>NS10R</t>
  </si>
  <si>
    <t>R952</t>
  </si>
  <si>
    <t>NS15R</t>
  </si>
  <si>
    <t>R852</t>
  </si>
  <si>
    <t>NS20R</t>
  </si>
  <si>
    <t>roztieraná 3,0 mm</t>
  </si>
  <si>
    <t>R752</t>
  </si>
  <si>
    <t>NS30R</t>
  </si>
  <si>
    <t>R452</t>
  </si>
  <si>
    <t>NS20Y</t>
  </si>
  <si>
    <t>weberpas silikátová</t>
  </si>
  <si>
    <t>R910</t>
  </si>
  <si>
    <t>ST15R</t>
  </si>
  <si>
    <t>R410</t>
  </si>
  <si>
    <t>ST20R</t>
  </si>
  <si>
    <t>weberpas akrylátová</t>
  </si>
  <si>
    <t>roztieraná 1,5mm</t>
  </si>
  <si>
    <t>R970</t>
  </si>
  <si>
    <t>AK15R</t>
  </si>
  <si>
    <t>R870</t>
  </si>
  <si>
    <t>AK20R</t>
  </si>
  <si>
    <t xml:space="preserve">EWR 615F 25 </t>
  </si>
  <si>
    <t xml:space="preserve">EnveoPutz Premium Active </t>
  </si>
  <si>
    <t xml:space="preserve">EWR 620F 25 </t>
  </si>
  <si>
    <t xml:space="preserve">EWR 620R 25 </t>
  </si>
  <si>
    <t xml:space="preserve">EWR 215FD 25 </t>
  </si>
  <si>
    <t>8606010617188</t>
  </si>
  <si>
    <t>EnveoPutz Silicon  WE05</t>
  </si>
  <si>
    <t xml:space="preserve">EnveoPutz Silicon </t>
  </si>
  <si>
    <t>roztieraná 1,5 mm WE05</t>
  </si>
  <si>
    <t xml:space="preserve">EWR 220FD 25 </t>
  </si>
  <si>
    <t>8606010617195</t>
  </si>
  <si>
    <t>roztieraná 2,0 mm WE05</t>
  </si>
  <si>
    <t>EWR 220RD 25</t>
  </si>
  <si>
    <t>8606010617171</t>
  </si>
  <si>
    <t>ryhovaná 2,0 mm WE05</t>
  </si>
  <si>
    <t>8581550238843</t>
  </si>
  <si>
    <t>VG700 BI WEBER 700 (16kg)</t>
  </si>
  <si>
    <t>weber 700</t>
  </si>
  <si>
    <t>16 kg biely</t>
  </si>
  <si>
    <t>VG700 16 BI</t>
  </si>
  <si>
    <t>0,15 - 0,2 kg/m2</t>
  </si>
  <si>
    <t>8581550700500</t>
  </si>
  <si>
    <t>VG700 BI WEBER 700 (5kg)</t>
  </si>
  <si>
    <t>5 kg biely</t>
  </si>
  <si>
    <t>VG700 5 BI</t>
  </si>
  <si>
    <t>8581550238850</t>
  </si>
  <si>
    <t>VG700 ZL WEBER 700 (16kg)</t>
  </si>
  <si>
    <t>16 kg žltý</t>
  </si>
  <si>
    <t>VG700 16 ZL</t>
  </si>
  <si>
    <t>8581550014515</t>
  </si>
  <si>
    <t>VG700 ZL WEBER 700 (5kg)</t>
  </si>
  <si>
    <t>5 kg žltý</t>
  </si>
  <si>
    <t>VG700 5 ZL</t>
  </si>
  <si>
    <t>8581550238867</t>
  </si>
  <si>
    <t>VG700 CE WEBER 700 (16kg)</t>
  </si>
  <si>
    <t>16 kg červený</t>
  </si>
  <si>
    <t>VG700 16 CE</t>
  </si>
  <si>
    <t>8581550014539</t>
  </si>
  <si>
    <t>VG700 CE WEBER 700 (5kg)</t>
  </si>
  <si>
    <t>5 kg červený</t>
  </si>
  <si>
    <t>VG700 5 CE</t>
  </si>
  <si>
    <t>8581550238874</t>
  </si>
  <si>
    <t>VG700 SE WEBER 700 (16kg)</t>
  </si>
  <si>
    <t>16 kg šedý</t>
  </si>
  <si>
    <t>VG700 16 SE</t>
  </si>
  <si>
    <t>8581550014553</t>
  </si>
  <si>
    <t>VG700 SE WEBER 700 (5kg)</t>
  </si>
  <si>
    <t>5 kg šedý</t>
  </si>
  <si>
    <t>VG700 5 SE</t>
  </si>
  <si>
    <t>EG 25</t>
  </si>
  <si>
    <t>8581550605638</t>
  </si>
  <si>
    <t>EnveoGrund</t>
  </si>
  <si>
    <t>25 kg</t>
  </si>
  <si>
    <t>0,2 - 0,25 kg/m2</t>
  </si>
  <si>
    <t>EG 8</t>
  </si>
  <si>
    <t>8581550605621</t>
  </si>
  <si>
    <t>8 kg</t>
  </si>
  <si>
    <t>W09</t>
  </si>
  <si>
    <t>Fasáda ostatné</t>
  </si>
  <si>
    <t>8590354204374</t>
  </si>
  <si>
    <t>V001 urýchľovač tuhnutia 100ml</t>
  </si>
  <si>
    <t>Urýchľovač tuhnutia V001</t>
  </si>
  <si>
    <t>V001</t>
  </si>
  <si>
    <t>1 ks / 25 kg omietky</t>
  </si>
  <si>
    <t>ks</t>
  </si>
  <si>
    <t>fľaštička</t>
  </si>
  <si>
    <t>8581550178965</t>
  </si>
  <si>
    <t>V1050 M062 WEBERPAS MARMOLIT JZ 20kg</t>
  </si>
  <si>
    <t>weberpas marmolit</t>
  </si>
  <si>
    <t>jemnozrný 1,5 mm M062</t>
  </si>
  <si>
    <t>V1050 M062</t>
  </si>
  <si>
    <t>4 kg/m2</t>
  </si>
  <si>
    <t>8581550178972</t>
  </si>
  <si>
    <t>V1050 M065 WEBERPAS MARMOLIT JZ 20kg</t>
  </si>
  <si>
    <t>jemnozrný 1,5 mm M065</t>
  </si>
  <si>
    <t>V1050 M065</t>
  </si>
  <si>
    <t>8581550178989</t>
  </si>
  <si>
    <t>V1050 M074 WEBERPAS MARMOLIT JZ 20kg</t>
  </si>
  <si>
    <t>jemnozrný 1,5 mm MO74</t>
  </si>
  <si>
    <t>V1050 M074</t>
  </si>
  <si>
    <t>8581550178941</t>
  </si>
  <si>
    <t>V1050 0075 WEBERPAS MARMOLIT JZ 20kg</t>
  </si>
  <si>
    <t>jemnozrný 1,5 mm 0075</t>
  </si>
  <si>
    <t>V1050 0075</t>
  </si>
  <si>
    <t>8581550178996</t>
  </si>
  <si>
    <t>V1050 M080 WEBERPAS MARMOLIT JZ 20kg</t>
  </si>
  <si>
    <t>jemnozrný 1,5 mm M080</t>
  </si>
  <si>
    <t>V1050 M080</t>
  </si>
  <si>
    <t>8581550178811</t>
  </si>
  <si>
    <t>V1040 M043 WEBERPAS MARMOLIT 20kg</t>
  </si>
  <si>
    <t>strednozrný 2,0 mm M043</t>
  </si>
  <si>
    <t>V1040 M043</t>
  </si>
  <si>
    <t>6 kg/m2</t>
  </si>
  <si>
    <t>8581550178828</t>
  </si>
  <si>
    <t>V1040 M050 WEBERPAS MARMOLIT 20kg</t>
  </si>
  <si>
    <t>strednozrný 2,0 mm M050</t>
  </si>
  <si>
    <t>V1040 M050</t>
  </si>
  <si>
    <t>8581550178842</t>
  </si>
  <si>
    <t>V1040 M053 WEBERPAS MARMOLIT 20kg</t>
  </si>
  <si>
    <t>strednozrný 2,0 mm M053</t>
  </si>
  <si>
    <t>V1040 M053</t>
  </si>
  <si>
    <t>8581550178859</t>
  </si>
  <si>
    <t>V1040 M055 WEBERPAS MARMOLIT 20kg</t>
  </si>
  <si>
    <t>strednozrný 2,0 mm M055</t>
  </si>
  <si>
    <t>V1040 M055</t>
  </si>
  <si>
    <t>8581550178866</t>
  </si>
  <si>
    <t>V1040 M058 WEBERPAS MARMOLIT 20kg</t>
  </si>
  <si>
    <t>strednozrný 2,0 mm M058</t>
  </si>
  <si>
    <t>V1040 M058</t>
  </si>
  <si>
    <t>8581550178873</t>
  </si>
  <si>
    <t>V1040 M059 WEBERPAS MARMOLIT 20kg</t>
  </si>
  <si>
    <t>strednozrný 2,0 mm M059</t>
  </si>
  <si>
    <t>V1040 M059</t>
  </si>
  <si>
    <t>8594044289351</t>
  </si>
  <si>
    <t>MAR2 M092 20 weberpas marmolit 20</t>
  </si>
  <si>
    <t>strednozrný 2,0 mm M092</t>
  </si>
  <si>
    <t>MAR2 M092</t>
  </si>
  <si>
    <t>8581550178880</t>
  </si>
  <si>
    <t>V1040 M101 WEBERPAS MARMOLIT 20kg</t>
  </si>
  <si>
    <t>strednozrný 2,0 mm M101</t>
  </si>
  <si>
    <t>V1040 M101</t>
  </si>
  <si>
    <t>8594044289382</t>
  </si>
  <si>
    <t>MAR2 M103 20 weber.pas marmolit CZ</t>
  </si>
  <si>
    <t>strednozrný 2,0 mm M103</t>
  </si>
  <si>
    <t>MAR2 M103</t>
  </si>
  <si>
    <t>8581550178927</t>
  </si>
  <si>
    <t>V1040 M105 WEBERPAS MARMOLIT 20kg</t>
  </si>
  <si>
    <t>strednozrný 2,0 mm M105</t>
  </si>
  <si>
    <t>V1040 M105</t>
  </si>
  <si>
    <t>8581550179009</t>
  </si>
  <si>
    <t>V1040 0037 WEBERPAS MOZAIKOVA OM 20kg</t>
  </si>
  <si>
    <t>weberpas mozaiková omietka</t>
  </si>
  <si>
    <t>0037</t>
  </si>
  <si>
    <t>V1040 0037</t>
  </si>
  <si>
    <t>5 kg/m2</t>
  </si>
  <si>
    <t>8581550179016</t>
  </si>
  <si>
    <t>V1040 0049 WEBERPAS MOZAIKOVA OM 20kg</t>
  </si>
  <si>
    <t>0049</t>
  </si>
  <si>
    <t>V1040 0049</t>
  </si>
  <si>
    <t>8581550179047</t>
  </si>
  <si>
    <t>V1040 M116 WEBERPAS MOZAIKOVA OM 20kg</t>
  </si>
  <si>
    <t>M116</t>
  </si>
  <si>
    <t>V1040 M116</t>
  </si>
  <si>
    <t>8581550179054</t>
  </si>
  <si>
    <t>V1040 M118 WEBERPAS MOZAIKOVA OM 20kg</t>
  </si>
  <si>
    <t>M118</t>
  </si>
  <si>
    <t>V1040 M118</t>
  </si>
  <si>
    <t>8595124899880</t>
  </si>
  <si>
    <t>WP DESIGN STONE 01</t>
  </si>
  <si>
    <t>weberpas design stone</t>
  </si>
  <si>
    <t>ST 01</t>
  </si>
  <si>
    <t>DE ST 01</t>
  </si>
  <si>
    <t>8595124899897</t>
  </si>
  <si>
    <t>WP DESIGN STONE 02</t>
  </si>
  <si>
    <t>ST 02</t>
  </si>
  <si>
    <t>DE ST 02</t>
  </si>
  <si>
    <t>8595124899903</t>
  </si>
  <si>
    <t>WP DESIGN STONE 03</t>
  </si>
  <si>
    <t>ST 03</t>
  </si>
  <si>
    <t>DE ST 03</t>
  </si>
  <si>
    <t>8595124899910</t>
  </si>
  <si>
    <t>WP DESIGN STONE 04</t>
  </si>
  <si>
    <t>ST 04</t>
  </si>
  <si>
    <t>DE ST 04</t>
  </si>
  <si>
    <t>8595124899927</t>
  </si>
  <si>
    <t>WP DESIGN STONE 05</t>
  </si>
  <si>
    <t>ST 05</t>
  </si>
  <si>
    <t>DE ST 05</t>
  </si>
  <si>
    <t>8595124899934</t>
  </si>
  <si>
    <t>WP DESIGN STONE 06</t>
  </si>
  <si>
    <t>ST 06</t>
  </si>
  <si>
    <t>DE ST 06</t>
  </si>
  <si>
    <t>8595124899941</t>
  </si>
  <si>
    <t>WP DESIGN STONE 07</t>
  </si>
  <si>
    <t>ST 07</t>
  </si>
  <si>
    <t>DE ST 07</t>
  </si>
  <si>
    <t>8595124899958</t>
  </si>
  <si>
    <t>WP DESIGN STONE 08</t>
  </si>
  <si>
    <t>ST 08</t>
  </si>
  <si>
    <t>DE ST 08</t>
  </si>
  <si>
    <t>8595124899965</t>
  </si>
  <si>
    <t>WP DESIGN STONE 09</t>
  </si>
  <si>
    <t>ST 09</t>
  </si>
  <si>
    <t>DE ST 09</t>
  </si>
  <si>
    <t>8595124899972</t>
  </si>
  <si>
    <t>WP DESIGN STONE 10</t>
  </si>
  <si>
    <t>ST 10</t>
  </si>
  <si>
    <t>DE ST 10</t>
  </si>
  <si>
    <t>8595124899989</t>
  </si>
  <si>
    <t>WP DESIGN STONE 11</t>
  </si>
  <si>
    <t>ST 11</t>
  </si>
  <si>
    <t>DE ST 11</t>
  </si>
  <si>
    <t>8595124899996</t>
  </si>
  <si>
    <t>WP DESIGN STONE 12</t>
  </si>
  <si>
    <t>ST 12</t>
  </si>
  <si>
    <t>DE ST 12</t>
  </si>
  <si>
    <t>8581550335580</t>
  </si>
  <si>
    <t>V92 BI00 WP DIZAJN BETÓN 20kg</t>
  </si>
  <si>
    <t>weberpas dizajn betón</t>
  </si>
  <si>
    <t>Biely</t>
  </si>
  <si>
    <t>V92 BI00</t>
  </si>
  <si>
    <t>8581550335627</t>
  </si>
  <si>
    <t>V92 BETÓN weberpas dizajn betón 20kg</t>
  </si>
  <si>
    <t>Betón</t>
  </si>
  <si>
    <t>V92 BETÓN</t>
  </si>
  <si>
    <t>8581550335597</t>
  </si>
  <si>
    <t>V92 SEDÁ weberpas dizajn betón 20kg</t>
  </si>
  <si>
    <t>Šedý</t>
  </si>
  <si>
    <t>V92 SEDÁ</t>
  </si>
  <si>
    <t>8581550335634</t>
  </si>
  <si>
    <t>V92 TMAVOSEDA weberpas dizajn betón 20kg</t>
  </si>
  <si>
    <t>Tmavošedý</t>
  </si>
  <si>
    <t>V92 TMAVOSEDA</t>
  </si>
  <si>
    <t>8581550335672</t>
  </si>
  <si>
    <t>V92 TEHLA weberpas dizajn betón 20kg</t>
  </si>
  <si>
    <t>Tehla</t>
  </si>
  <si>
    <t>V92 TEHLA</t>
  </si>
  <si>
    <t>weberpas silikon brush</t>
  </si>
  <si>
    <t>1,5 mm</t>
  </si>
  <si>
    <t>OP315BR 25 + č.odtieňa</t>
  </si>
  <si>
    <t>2,5  - 3 kg/m2</t>
  </si>
  <si>
    <t>2,0 mm</t>
  </si>
  <si>
    <t>OP320BR 25  + č.odtieňa</t>
  </si>
  <si>
    <t>3,3 - 3,5 kg/m2</t>
  </si>
  <si>
    <t>3,0 mm</t>
  </si>
  <si>
    <t>OP330BR 25  + č.odtieňa</t>
  </si>
  <si>
    <t>4,5 - 5 kg/m2</t>
  </si>
  <si>
    <t>8595124803467</t>
  </si>
  <si>
    <t>OPB BR01 25 weberpas silikon brick</t>
  </si>
  <si>
    <t>weberpas silikon brick</t>
  </si>
  <si>
    <t>BR01</t>
  </si>
  <si>
    <t xml:space="preserve">OP B BR01 25 </t>
  </si>
  <si>
    <t>2 - 2,5 kg/m2</t>
  </si>
  <si>
    <t>8595124803474</t>
  </si>
  <si>
    <t>OPB BR02 25 weberpas silikon brick</t>
  </si>
  <si>
    <t>BR02</t>
  </si>
  <si>
    <t>OP B BR02 25</t>
  </si>
  <si>
    <t>8595124803481</t>
  </si>
  <si>
    <t>OPB BR03 25 weberpas silikon brick</t>
  </si>
  <si>
    <t>BR03</t>
  </si>
  <si>
    <t>OP B BR03 25</t>
  </si>
  <si>
    <t>8595124803498</t>
  </si>
  <si>
    <t>OPB BR04 25 weberpas silikon brick</t>
  </si>
  <si>
    <t>BR04</t>
  </si>
  <si>
    <t>OP B BR04 25</t>
  </si>
  <si>
    <t>8595124803504</t>
  </si>
  <si>
    <t>OPB BR05 25 weberpas silikon brick</t>
  </si>
  <si>
    <t>BR05</t>
  </si>
  <si>
    <t>OP B BR05 25</t>
  </si>
  <si>
    <t>8595124803511</t>
  </si>
  <si>
    <t>OPB BR06 25 weberpas silikon brick</t>
  </si>
  <si>
    <t>BR06</t>
  </si>
  <si>
    <t>OP B BR06 25</t>
  </si>
  <si>
    <t>8595124803542</t>
  </si>
  <si>
    <t>NPU B01 BRICK podklad biel 5kg</t>
  </si>
  <si>
    <t>weberpas podklad UNI BRICK</t>
  </si>
  <si>
    <t>5 kg B01</t>
  </si>
  <si>
    <t>NPU 700 BR B01 5</t>
  </si>
  <si>
    <t>0,4 kg/m2</t>
  </si>
  <si>
    <t>8595124803535</t>
  </si>
  <si>
    <t>NPUB01 BRICK podklad bie 20kg</t>
  </si>
  <si>
    <t>20 kg B01</t>
  </si>
  <si>
    <t>NPU 700 BR B01 20</t>
  </si>
  <si>
    <t>8595124803573</t>
  </si>
  <si>
    <t>NPU B02 BRICK podklad svš 5kg</t>
  </si>
  <si>
    <t>5 kg B02</t>
  </si>
  <si>
    <t>NPU 700 BR B02 5</t>
  </si>
  <si>
    <t>8595124803566</t>
  </si>
  <si>
    <t>NPUB02 BRICK podklad svš 20kg</t>
  </si>
  <si>
    <t>20 kg B02</t>
  </si>
  <si>
    <t>NPU 700 BR B02 20</t>
  </si>
  <si>
    <t>8595124803603</t>
  </si>
  <si>
    <t>NPU B03 BRICKpodklad ceš 5kg</t>
  </si>
  <si>
    <t>5 kg B03</t>
  </si>
  <si>
    <t>NPU 700 BR B03 5</t>
  </si>
  <si>
    <t>8595124803597</t>
  </si>
  <si>
    <t>NPUB03 BRICK podklad ceš 20kg</t>
  </si>
  <si>
    <t>20 kg B03</t>
  </si>
  <si>
    <t>NPU 700 BR B03 20</t>
  </si>
  <si>
    <t>8595124803634</t>
  </si>
  <si>
    <t>NPUB04 BRICKpodklad tmš 5kg</t>
  </si>
  <si>
    <t>5 kg B04</t>
  </si>
  <si>
    <t>NPU 700 BR B04 5</t>
  </si>
  <si>
    <t>8595124803627</t>
  </si>
  <si>
    <t>NPU B04 BRICK podklad tmš 20kg</t>
  </si>
  <si>
    <t>20 kg B04</t>
  </si>
  <si>
    <t>NPU 700 BR B04 20</t>
  </si>
  <si>
    <t>8595124803665</t>
  </si>
  <si>
    <t>NPUB05 BRICK podklad svh 5kg</t>
  </si>
  <si>
    <t>5 kg B05</t>
  </si>
  <si>
    <t>NPU 700 BR B05 5</t>
  </si>
  <si>
    <t>8595124803658</t>
  </si>
  <si>
    <t>NPU B05 BRICK podklad svh 20kg</t>
  </si>
  <si>
    <t>20 kg B05</t>
  </si>
  <si>
    <t>NPU 700 BR B05 20</t>
  </si>
  <si>
    <t>8594044289689</t>
  </si>
  <si>
    <t>OPS 20 weber.pas sandstone</t>
  </si>
  <si>
    <t>weberpas sandstone</t>
  </si>
  <si>
    <t>OP S 20</t>
  </si>
  <si>
    <t>2,8 kg/m2</t>
  </si>
  <si>
    <t>8594044289641</t>
  </si>
  <si>
    <t>OP G1 20 weber.pas granit 20kg</t>
  </si>
  <si>
    <t xml:space="preserve">weberpas granit </t>
  </si>
  <si>
    <t>OP G1</t>
  </si>
  <si>
    <t>OP G 20 + č.odtieňa</t>
  </si>
  <si>
    <t>3,5 kg/m2</t>
  </si>
  <si>
    <t>8594044289665</t>
  </si>
  <si>
    <t>OPG2 20 weber.pas granit</t>
  </si>
  <si>
    <t>OP G2</t>
  </si>
  <si>
    <t>OP G 20 + č.odtieň</t>
  </si>
  <si>
    <t>8590354182603</t>
  </si>
  <si>
    <t>OP W 25 weber.pas silicon wood</t>
  </si>
  <si>
    <t>weberpas silikon wood</t>
  </si>
  <si>
    <t>OP W 25</t>
  </si>
  <si>
    <t>8594044289559</t>
  </si>
  <si>
    <t>NFLA 5 weberton lazur BOROVICA</t>
  </si>
  <si>
    <t xml:space="preserve">weberton lazur </t>
  </si>
  <si>
    <t>5 kg BOROVICA</t>
  </si>
  <si>
    <t>NFLA BOROVICE 5</t>
  </si>
  <si>
    <t>0,2 kg/m2</t>
  </si>
  <si>
    <t>8594044289566</t>
  </si>
  <si>
    <t>NFLA 20 weberton lazur BOROVICA</t>
  </si>
  <si>
    <t>20 kg BOROVICA</t>
  </si>
  <si>
    <t>NFLA BOROVICE 20</t>
  </si>
  <si>
    <t>8594044289610</t>
  </si>
  <si>
    <t>NFLA 5 weberton lazur DUB</t>
  </si>
  <si>
    <t>5 kg DUB</t>
  </si>
  <si>
    <t>NFLA DUB 5</t>
  </si>
  <si>
    <t>8594044289627</t>
  </si>
  <si>
    <t>NFLA 20 weberton lazur DUB</t>
  </si>
  <si>
    <t>20 kg DUB</t>
  </si>
  <si>
    <t>NFLA DUB 20</t>
  </si>
  <si>
    <t>8594044289573</t>
  </si>
  <si>
    <t>NFLA 5 weberton lazur MAHAGON</t>
  </si>
  <si>
    <t>5 kg MAHAGON</t>
  </si>
  <si>
    <t>NFLA MAHAGON 5</t>
  </si>
  <si>
    <t>8594044289580</t>
  </si>
  <si>
    <t>NFLA 20 weberton lazur MAHAGON</t>
  </si>
  <si>
    <t>20 kg MAHAGON</t>
  </si>
  <si>
    <t>NFLA MAHAGON 20</t>
  </si>
  <si>
    <t>8594044289597</t>
  </si>
  <si>
    <t>NFLA 5 weberton lazur ORECH</t>
  </si>
  <si>
    <t>5 kg ORECH</t>
  </si>
  <si>
    <t>NFLA ORECH 5</t>
  </si>
  <si>
    <t>8594044289603</t>
  </si>
  <si>
    <t>NFLA 20 weberton lazur ORECH</t>
  </si>
  <si>
    <t>20 kg ORECH</t>
  </si>
  <si>
    <t>NFLA ORECH 20</t>
  </si>
  <si>
    <t>8594044289535</t>
  </si>
  <si>
    <t>NFLA 5 weberton lazur TEAK</t>
  </si>
  <si>
    <t>5 kg TEAK</t>
  </si>
  <si>
    <t>NFLA TEAK 5</t>
  </si>
  <si>
    <t>8594044289542</t>
  </si>
  <si>
    <t>NFLA 20 weberton lazur TEAK</t>
  </si>
  <si>
    <t>20 kg TEAK</t>
  </si>
  <si>
    <t>NFLA TEAK 20</t>
  </si>
  <si>
    <t>W07</t>
  </si>
  <si>
    <t>Fasádne príslušenstvo</t>
  </si>
  <si>
    <t>8590354213314</t>
  </si>
  <si>
    <t>RPL šablona kameň 103,5x89,5cm</t>
  </si>
  <si>
    <t>šablóna kameň</t>
  </si>
  <si>
    <t>RPL</t>
  </si>
  <si>
    <t>8590354213307</t>
  </si>
  <si>
    <t>SPT šablona tehla 103x73cm</t>
  </si>
  <si>
    <t>šablóna tehla</t>
  </si>
  <si>
    <t>SPT</t>
  </si>
  <si>
    <t>4013307306573</t>
  </si>
  <si>
    <t>PODFL Žilkovacie drievko</t>
  </si>
  <si>
    <t>žilkovacie drievko</t>
  </si>
  <si>
    <t>PODFL</t>
  </si>
  <si>
    <t>Metlička na omietky 300 mm</t>
  </si>
  <si>
    <t>dizajn metlička</t>
  </si>
  <si>
    <t>300 mm</t>
  </si>
  <si>
    <t>DM 300</t>
  </si>
  <si>
    <t>Metlička na omietky 500 mm</t>
  </si>
  <si>
    <t>500 mm</t>
  </si>
  <si>
    <t>DM 500</t>
  </si>
  <si>
    <t xml:space="preserve"> 8581550606048</t>
  </si>
  <si>
    <t>weber glitter MAX silver</t>
  </si>
  <si>
    <t>weber glitter MAX</t>
  </si>
  <si>
    <t>silver</t>
  </si>
  <si>
    <t>GMAX S</t>
  </si>
  <si>
    <t>nádobka</t>
  </si>
  <si>
    <t xml:space="preserve"> 8581550606055</t>
  </si>
  <si>
    <t>weber glitter MAX gold</t>
  </si>
  <si>
    <t>gold</t>
  </si>
  <si>
    <t>GMAX G</t>
  </si>
  <si>
    <t xml:space="preserve"> 8581550606062</t>
  </si>
  <si>
    <t>weber glitter MAX bronze</t>
  </si>
  <si>
    <t>bronze</t>
  </si>
  <si>
    <t>GMAX B</t>
  </si>
  <si>
    <t xml:space="preserve"> 8581550606079</t>
  </si>
  <si>
    <t>weber glitter MINI silver</t>
  </si>
  <si>
    <t>weber glitter MINI</t>
  </si>
  <si>
    <t>GMINI S</t>
  </si>
  <si>
    <t>1 ks / 16 kg náter</t>
  </si>
  <si>
    <t xml:space="preserve"> 8581550606086</t>
  </si>
  <si>
    <t>weber glitter MINI gold</t>
  </si>
  <si>
    <t>GMINI G</t>
  </si>
  <si>
    <t xml:space="preserve"> 8581550606093</t>
  </si>
  <si>
    <t>weber glitter MINI bronze</t>
  </si>
  <si>
    <t>GMINI B</t>
  </si>
  <si>
    <t>8594044284288</t>
  </si>
  <si>
    <t>OM 110Z BI00 25 weber.min</t>
  </si>
  <si>
    <t>webermin</t>
  </si>
  <si>
    <t>OM110Z</t>
  </si>
  <si>
    <t>1,8 kg/m2</t>
  </si>
  <si>
    <t>8594044284301</t>
  </si>
  <si>
    <t>OM 120R BI00 25 weber.min</t>
  </si>
  <si>
    <t>OM120R</t>
  </si>
  <si>
    <t>2,7 kg/m2</t>
  </si>
  <si>
    <t>4011361188678</t>
  </si>
  <si>
    <t>OMWS 223 15 25 weberstar</t>
  </si>
  <si>
    <t>weber.star 223 aquaBalance</t>
  </si>
  <si>
    <t>OMWS22315</t>
  </si>
  <si>
    <t>OMWS 223 20 25 weberstar</t>
  </si>
  <si>
    <t>OMWS22320</t>
  </si>
  <si>
    <t>4011361188982</t>
  </si>
  <si>
    <t>OMWS 223 30 25 weberstar</t>
  </si>
  <si>
    <t>OMWS22330</t>
  </si>
  <si>
    <t>3,7 kg/m2</t>
  </si>
  <si>
    <t>weberton aquaBalance</t>
  </si>
  <si>
    <t>5 kg, C-E odtiene</t>
  </si>
  <si>
    <t>A080 + č.odtieňa</t>
  </si>
  <si>
    <t>0,4 kg/m2/2 nátery</t>
  </si>
  <si>
    <t>5 kg, A-B odtiene</t>
  </si>
  <si>
    <t>16 kg, C-E odtiene</t>
  </si>
  <si>
    <t>16 kg, A-B odtiene</t>
  </si>
  <si>
    <t>weberton silikónový</t>
  </si>
  <si>
    <t>A050 + č.odtieňa</t>
  </si>
  <si>
    <t>weberton silikátový</t>
  </si>
  <si>
    <t>A110 + č.odtieňa</t>
  </si>
  <si>
    <t xml:space="preserve">weberton N - akrylátový </t>
  </si>
  <si>
    <t>A203K + č.odtieňa</t>
  </si>
  <si>
    <t xml:space="preserve">weberton elastik </t>
  </si>
  <si>
    <t>5 kg</t>
  </si>
  <si>
    <t>NFELA 5 + č.odtieňa</t>
  </si>
  <si>
    <t>NFELA 25 + č.odtieňa</t>
  </si>
  <si>
    <t>weberton protect</t>
  </si>
  <si>
    <t>NFPRO 5 +č.odtieňa</t>
  </si>
  <si>
    <t>0,35 - 0,7 kg/m2</t>
  </si>
  <si>
    <t>15 kg</t>
  </si>
  <si>
    <t>NFPRO 15+č.odtieňa</t>
  </si>
  <si>
    <t>8594044285544</t>
  </si>
  <si>
    <t>weberpas podklad S</t>
  </si>
  <si>
    <t>1 kg</t>
  </si>
  <si>
    <t>NPS 1</t>
  </si>
  <si>
    <t>0,1 kg/m2</t>
  </si>
  <si>
    <t>8594044285551</t>
  </si>
  <si>
    <t>NPS 5 weberpas podklad S 5kg</t>
  </si>
  <si>
    <t>NPS 5</t>
  </si>
  <si>
    <t>8594044286855</t>
  </si>
  <si>
    <t>NPS 15 weberpas podklad S 15kg</t>
  </si>
  <si>
    <t>NPS 15</t>
  </si>
  <si>
    <t>Weber.ton profi plus  25 kg</t>
  </si>
  <si>
    <t>weberton PROFI plus</t>
  </si>
  <si>
    <t>TPP25</t>
  </si>
  <si>
    <t>0,2 kg/m2/1 náter</t>
  </si>
  <si>
    <t>Weber.ton profi plus 15 kg</t>
  </si>
  <si>
    <t>TPP15</t>
  </si>
  <si>
    <t>8594044280655</t>
  </si>
  <si>
    <t>MI 100A 25 kerasil</t>
  </si>
  <si>
    <t>weber kerasil</t>
  </si>
  <si>
    <t>weber kerasil - sanačný náter interiérový</t>
  </si>
  <si>
    <t>MI 100A 25</t>
  </si>
  <si>
    <t>0,3 - 0,4 kg/m2</t>
  </si>
  <si>
    <t>NFV 7540 N630 20 webercal vápenný náter</t>
  </si>
  <si>
    <t>webercal vápenný náter</t>
  </si>
  <si>
    <t xml:space="preserve">NFV 7540 </t>
  </si>
  <si>
    <t>0,35 kg/m2/2 nátery</t>
  </si>
  <si>
    <t>8581550605690</t>
  </si>
  <si>
    <t>weber odstraňovač rias 1kg</t>
  </si>
  <si>
    <t>weber odstraňovač rias</t>
  </si>
  <si>
    <t>REXAM 1</t>
  </si>
  <si>
    <t>nádoba</t>
  </si>
  <si>
    <t>8581550605768</t>
  </si>
  <si>
    <t>weber odstraňovač rias 5kg</t>
  </si>
  <si>
    <t>REXAM 5</t>
  </si>
  <si>
    <t>8581550605775</t>
  </si>
  <si>
    <t>weber odstraňovač rias 11kg</t>
  </si>
  <si>
    <t>11 kg</t>
  </si>
  <si>
    <t>REXAM 11</t>
  </si>
  <si>
    <t>8581550605782</t>
  </si>
  <si>
    <t>weber odstraňovač rias 33kg</t>
  </si>
  <si>
    <t>33 kg</t>
  </si>
  <si>
    <t>REXAM 33</t>
  </si>
  <si>
    <t>8581550605706</t>
  </si>
  <si>
    <t>weber ochrana prevent 1lt</t>
  </si>
  <si>
    <t>weber ochrana prevent</t>
  </si>
  <si>
    <t>1 l</t>
  </si>
  <si>
    <t>PREVENT 1</t>
  </si>
  <si>
    <t>0,02 l/m2</t>
  </si>
  <si>
    <t>l</t>
  </si>
  <si>
    <t>8581550605799</t>
  </si>
  <si>
    <t>weber ochrana prevent 5lt</t>
  </si>
  <si>
    <t>5 l</t>
  </si>
  <si>
    <t>PREVENT 5</t>
  </si>
  <si>
    <t>8581550605805</t>
  </si>
  <si>
    <t>weber ochrana prevent 10lt</t>
  </si>
  <si>
    <t>10 l</t>
  </si>
  <si>
    <t>PREVENT 10</t>
  </si>
  <si>
    <t>8581550605812</t>
  </si>
  <si>
    <t>weber ochrana prevent 30lt</t>
  </si>
  <si>
    <t>30 l</t>
  </si>
  <si>
    <t>PREVENT 30</t>
  </si>
  <si>
    <t>8581550605713</t>
  </si>
  <si>
    <t>weber fasádny čistič 1 kg</t>
  </si>
  <si>
    <t xml:space="preserve">weber fasádny čistič </t>
  </si>
  <si>
    <t>FASCIS 1</t>
  </si>
  <si>
    <t>20 až 400 g/m2</t>
  </si>
  <si>
    <t>8581550605829</t>
  </si>
  <si>
    <t>weber fasádny čistič 5 kg</t>
  </si>
  <si>
    <t>FASCIS 5</t>
  </si>
  <si>
    <t>8581550605836</t>
  </si>
  <si>
    <t>weber fasádny čistič 10 kg</t>
  </si>
  <si>
    <t>10 kg</t>
  </si>
  <si>
    <t>FASCIS 10</t>
  </si>
  <si>
    <t>8581550605843</t>
  </si>
  <si>
    <t>weber fasádny čistič 30 kg</t>
  </si>
  <si>
    <t>30 kg</t>
  </si>
  <si>
    <t>FASCIS 30</t>
  </si>
  <si>
    <t>8581550605720</t>
  </si>
  <si>
    <t>weber antigraffiti náter 1lt matný</t>
  </si>
  <si>
    <t>weber antigraffiti náter</t>
  </si>
  <si>
    <t>1 l matná</t>
  </si>
  <si>
    <t>KTX 07-M1</t>
  </si>
  <si>
    <t>0,08-0,17 l/m2</t>
  </si>
  <si>
    <t>8581550605850</t>
  </si>
  <si>
    <t>weber antigraffiti náter 5lt matný</t>
  </si>
  <si>
    <t>5 l matná</t>
  </si>
  <si>
    <t>KTX 07-M5</t>
  </si>
  <si>
    <t>8581550605737</t>
  </si>
  <si>
    <t>weber antigraffiti podklad 1lt</t>
  </si>
  <si>
    <t>weber antigraffiti podklad</t>
  </si>
  <si>
    <t>PX07-1</t>
  </si>
  <si>
    <t>0,06-0,125 l/m2</t>
  </si>
  <si>
    <t>8581550605867</t>
  </si>
  <si>
    <t>weber antigraffiti podklad 5lt</t>
  </si>
  <si>
    <t>PX07-5</t>
  </si>
  <si>
    <t>8581550605744</t>
  </si>
  <si>
    <t>weber antigraffiti odstraňovač 1l</t>
  </si>
  <si>
    <t xml:space="preserve">weber antigraffiti odstraňovač </t>
  </si>
  <si>
    <t>AGMS14 1</t>
  </si>
  <si>
    <t>100 – 400 g/m2</t>
  </si>
  <si>
    <t>8581550605874</t>
  </si>
  <si>
    <t>weber antigraffiti odstraňovač 5l</t>
  </si>
  <si>
    <t>weber antigraffiti odstraňovač </t>
  </si>
  <si>
    <t>AGMS14 5</t>
  </si>
  <si>
    <t>8581550605881</t>
  </si>
  <si>
    <t>weber antigraffiti odstraňovač 10l</t>
  </si>
  <si>
    <t>AGMS14 10</t>
  </si>
  <si>
    <t>8581550605898</t>
  </si>
  <si>
    <t>weber antigraffiti odstraňovač 30l</t>
  </si>
  <si>
    <t>AGMS14 30</t>
  </si>
  <si>
    <t>8581550605751</t>
  </si>
  <si>
    <t>weber odstráňováč náterov a omietok 0,75</t>
  </si>
  <si>
    <t xml:space="preserve">weber odstraňovač náterov a omietok </t>
  </si>
  <si>
    <t xml:space="preserve">0,75 l </t>
  </si>
  <si>
    <t>PEXNW-750</t>
  </si>
  <si>
    <t>cca 0,3 – 1 l/m2</t>
  </si>
  <si>
    <t>8581550605904</t>
  </si>
  <si>
    <t>weber odstráňováč náterov a omietok 5l</t>
  </si>
  <si>
    <t xml:space="preserve">5 l </t>
  </si>
  <si>
    <t>PEXNW-5</t>
  </si>
  <si>
    <t>8581550605911</t>
  </si>
  <si>
    <t>weber odstráňováč náterov a omietok 20l</t>
  </si>
  <si>
    <t xml:space="preserve">20 l </t>
  </si>
  <si>
    <t>PEXNW-20</t>
  </si>
  <si>
    <t>webersys PUR</t>
  </si>
  <si>
    <t>MPP 001</t>
  </si>
  <si>
    <t>tuba</t>
  </si>
  <si>
    <t>8590354201373</t>
  </si>
  <si>
    <t>WEBER FASTMEL 310ml</t>
  </si>
  <si>
    <t>weber fasádny tmel</t>
  </si>
  <si>
    <t>FASTMEL B 031</t>
  </si>
  <si>
    <t>W03</t>
  </si>
  <si>
    <t>Lepidlá na obklady a dlažby</t>
  </si>
  <si>
    <t>8581550138280</t>
  </si>
  <si>
    <t>S608 /SZ webercol standard</t>
  </si>
  <si>
    <t>webercol standard</t>
  </si>
  <si>
    <t>S608</t>
  </si>
  <si>
    <t>8581550371892</t>
  </si>
  <si>
    <t>F604  webercol flex C2TE  25kg</t>
  </si>
  <si>
    <t>webercol flex</t>
  </si>
  <si>
    <t>F604</t>
  </si>
  <si>
    <t>8581550178187</t>
  </si>
  <si>
    <t>FP605 webercol flex premium  25kg</t>
  </si>
  <si>
    <t xml:space="preserve">webercol flex premium </t>
  </si>
  <si>
    <t>FP605</t>
  </si>
  <si>
    <t>8595124803887</t>
  </si>
  <si>
    <t>LOD550 25 weberfor superflex</t>
  </si>
  <si>
    <t xml:space="preserve">weberfor superflex </t>
  </si>
  <si>
    <t>LOD550 25</t>
  </si>
  <si>
    <t>8594044286442</t>
  </si>
  <si>
    <t>LOD537 LD 25 weberfor profiflex R</t>
  </si>
  <si>
    <t>weberfor profiflex</t>
  </si>
  <si>
    <t>LOD537 LD 25</t>
  </si>
  <si>
    <t>8594044284448</t>
  </si>
  <si>
    <t>LOD551 25 weberfor duoflex 1000</t>
  </si>
  <si>
    <t>weberfor duoflex 1000</t>
  </si>
  <si>
    <t>LOD551 25</t>
  </si>
  <si>
    <t>4011361179607</t>
  </si>
  <si>
    <t>WX844 25 weberxerm 844</t>
  </si>
  <si>
    <t>weberxerm 844</t>
  </si>
  <si>
    <t>WX844 25</t>
  </si>
  <si>
    <t>2,5/4,9 kg/m2</t>
  </si>
  <si>
    <t>W06</t>
  </si>
  <si>
    <t>Technické produkty</t>
  </si>
  <si>
    <t>8594044285711</t>
  </si>
  <si>
    <t>SPTP 0,29 webercolor poly SU3E</t>
  </si>
  <si>
    <t>weber color Poly kartuša</t>
  </si>
  <si>
    <t>290 ml</t>
  </si>
  <si>
    <t>SPTP SU3E</t>
  </si>
  <si>
    <t>kartuša</t>
  </si>
  <si>
    <t>8590354204480</t>
  </si>
  <si>
    <t>SAB 952 0,60 webertmel PUR</t>
  </si>
  <si>
    <t>webertmel PUR  "salám"</t>
  </si>
  <si>
    <t>600 ml</t>
  </si>
  <si>
    <t>SAB 952</t>
  </si>
  <si>
    <t>"salám"</t>
  </si>
  <si>
    <t>8595124801074</t>
  </si>
  <si>
    <t>7601 5 akryzol</t>
  </si>
  <si>
    <t>weber akryzol</t>
  </si>
  <si>
    <t>7601 5</t>
  </si>
  <si>
    <t>1,5 kg/m2/2 nátery</t>
  </si>
  <si>
    <t>8594044285568</t>
  </si>
  <si>
    <t>7601 15 akryzol</t>
  </si>
  <si>
    <t>7601 15</t>
  </si>
  <si>
    <t>8594044283311</t>
  </si>
  <si>
    <t>7614 20 terizol</t>
  </si>
  <si>
    <t xml:space="preserve">weber terizol </t>
  </si>
  <si>
    <t>20 kg</t>
  </si>
  <si>
    <t>2 - 3 kg/m2/2 vrstvy</t>
  </si>
  <si>
    <t>8595124801081</t>
  </si>
  <si>
    <t>7614 4,5 terizol</t>
  </si>
  <si>
    <t>4,5 kg</t>
  </si>
  <si>
    <t>7614 4,5</t>
  </si>
  <si>
    <t>4011361159012</t>
  </si>
  <si>
    <t>STEC 005 webertec superflex D24</t>
  </si>
  <si>
    <t>webertec Superflex D24</t>
  </si>
  <si>
    <t>S TEC 005</t>
  </si>
  <si>
    <t>3,5 - 4,5 / 3 mm - 4 mm</t>
  </si>
  <si>
    <t>W04</t>
  </si>
  <si>
    <t>Podlahové hmoty</t>
  </si>
  <si>
    <t>8594044280501</t>
  </si>
  <si>
    <t>M635 25 weber nivelit</t>
  </si>
  <si>
    <t>weber nivelit</t>
  </si>
  <si>
    <t>M635</t>
  </si>
  <si>
    <t>1,7 kg/m2/1 mm</t>
  </si>
  <si>
    <t>8590354221937</t>
  </si>
  <si>
    <t>NIV 190 25 webernivelit S</t>
  </si>
  <si>
    <t>weber nivelit S</t>
  </si>
  <si>
    <t>NIV 190</t>
  </si>
  <si>
    <t>8594044288309</t>
  </si>
  <si>
    <t>NIV 150 CZ 25 weberfloor 4150</t>
  </si>
  <si>
    <t>weberfloor 4150</t>
  </si>
  <si>
    <t>WF4150</t>
  </si>
  <si>
    <t>8594044288293</t>
  </si>
  <si>
    <t>NIV 160 CZ 25 weberfloor 4160</t>
  </si>
  <si>
    <t>weberfloor 4160</t>
  </si>
  <si>
    <t>WF4160</t>
  </si>
  <si>
    <t>4011361171922</t>
  </si>
  <si>
    <t>NIV 610 25 weberfloor 4610 grau</t>
  </si>
  <si>
    <t>weberfloor 4610</t>
  </si>
  <si>
    <t>WF4610</t>
  </si>
  <si>
    <t>1,7 / 1 mm</t>
  </si>
  <si>
    <t>8590354201960</t>
  </si>
  <si>
    <t>NIV FIBER 25 weberfloor fiber</t>
  </si>
  <si>
    <t>weberfloor fiber</t>
  </si>
  <si>
    <t>NIV FIBER 25</t>
  </si>
  <si>
    <t>5900350268905</t>
  </si>
  <si>
    <t>CP FLOW 25 weberfloor flow</t>
  </si>
  <si>
    <t>weberfloor flow</t>
  </si>
  <si>
    <t>CP FLOW</t>
  </si>
  <si>
    <t>20kg/10mm/1m2</t>
  </si>
  <si>
    <t>8595124801135</t>
  </si>
  <si>
    <t>OH 101 5 weberbat opravná hmota</t>
  </si>
  <si>
    <t>weberbat opravná hmota</t>
  </si>
  <si>
    <t>OH 101 5</t>
  </si>
  <si>
    <t>1,5 kg/m2/1 mm</t>
  </si>
  <si>
    <t>738640030</t>
  </si>
  <si>
    <t>8594044286459</t>
  </si>
  <si>
    <t>OH 101 20 weberbat opravná hmota</t>
  </si>
  <si>
    <t>OH 101 20</t>
  </si>
  <si>
    <t>8581550014584</t>
  </si>
  <si>
    <t>VH716 /2 weber penetrácia (2kg)</t>
  </si>
  <si>
    <t>weber penetrácia</t>
  </si>
  <si>
    <t>2 kg</t>
  </si>
  <si>
    <t xml:space="preserve">VH716 2 </t>
  </si>
  <si>
    <t>0,05 - 0,025 kg/m2</t>
  </si>
  <si>
    <t>8581550014591</t>
  </si>
  <si>
    <t>VH716 /5 weber penetrácia (5kg)</t>
  </si>
  <si>
    <t xml:space="preserve">VH716 5 </t>
  </si>
  <si>
    <t>733171609</t>
  </si>
  <si>
    <t>8581550178156</t>
  </si>
  <si>
    <t>VH716 WEBER penetrácia (16kg)</t>
  </si>
  <si>
    <t>16 kg</t>
  </si>
  <si>
    <t>VH716 16</t>
  </si>
  <si>
    <t>G651 2 weber spojovací mostík</t>
  </si>
  <si>
    <t xml:space="preserve">weber spojovací mostík </t>
  </si>
  <si>
    <t xml:space="preserve">G651 </t>
  </si>
  <si>
    <t xml:space="preserve">0,2 kg/m2 </t>
  </si>
  <si>
    <t>G651 5 weber spojovací mostík</t>
  </si>
  <si>
    <t>738640025</t>
  </si>
  <si>
    <t>G651 20 weber spojovací mostík</t>
  </si>
  <si>
    <t>BP420 weber.bat poter - 20 MPa</t>
  </si>
  <si>
    <t>weberbat cementový poter</t>
  </si>
  <si>
    <t>BP420</t>
  </si>
  <si>
    <t>20 kg/m2/1 cm</t>
  </si>
  <si>
    <t>25</t>
  </si>
  <si>
    <t>8581550171584</t>
  </si>
  <si>
    <t>SB25 WEBER SUCHY BETON 25kg</t>
  </si>
  <si>
    <t>weber suchý betón</t>
  </si>
  <si>
    <t>SB25</t>
  </si>
  <si>
    <t>18-20 kg/m2/1 cm</t>
  </si>
  <si>
    <t>8594044283953</t>
  </si>
  <si>
    <t>MC 940 25 webermix stĺpkobetón</t>
  </si>
  <si>
    <t>webermix stĺpkobetón</t>
  </si>
  <si>
    <t>MC 940 25</t>
  </si>
  <si>
    <t>14 l/25 kg</t>
  </si>
  <si>
    <t>8581550235163</t>
  </si>
  <si>
    <t>BP405 weberbat balkónový 25kg</t>
  </si>
  <si>
    <t>weberbat balkónový</t>
  </si>
  <si>
    <t>BP405</t>
  </si>
  <si>
    <t>19,5 kg/m2/1 cm</t>
  </si>
  <si>
    <t>8594044286848</t>
  </si>
  <si>
    <t>BP 435 25 weberbat rapid</t>
  </si>
  <si>
    <t xml:space="preserve">weberbat rapid </t>
  </si>
  <si>
    <t>BP 435 25</t>
  </si>
  <si>
    <t>18- 21 kg/m2/1 cm</t>
  </si>
  <si>
    <t>8594044284356</t>
  </si>
  <si>
    <t>SAB 200 25 webercel mass</t>
  </si>
  <si>
    <t>webercel mass</t>
  </si>
  <si>
    <t>SAB 200</t>
  </si>
  <si>
    <t>W05</t>
  </si>
  <si>
    <t>Jadrové a murovacie malty</t>
  </si>
  <si>
    <t>8581550105725</t>
  </si>
  <si>
    <t>MCT510  webermix poro  25kg</t>
  </si>
  <si>
    <t>webermix poro</t>
  </si>
  <si>
    <t>MCT510</t>
  </si>
  <si>
    <t>3 - 3,5 kg/m2</t>
  </si>
  <si>
    <t>8581550136545</t>
  </si>
  <si>
    <t>MVC910 webermix murov. malta 5 MPa  25kg</t>
  </si>
  <si>
    <t>webermix murovacia malta</t>
  </si>
  <si>
    <t>MVC910</t>
  </si>
  <si>
    <t>16,5 kg/m2/1 cm</t>
  </si>
  <si>
    <t>8581550235811</t>
  </si>
  <si>
    <t>MVC004 weberdur jadrová omietka 4mm 25kg</t>
  </si>
  <si>
    <t>weber jadrová omietka 4 mm</t>
  </si>
  <si>
    <t>MVC004</t>
  </si>
  <si>
    <t>8581550235804</t>
  </si>
  <si>
    <t>MVC001 weberdur jadrová omietka 1mm 25kg</t>
  </si>
  <si>
    <t>weber jadrová omietka 1 mm IN</t>
  </si>
  <si>
    <t>MVC001</t>
  </si>
  <si>
    <t>16 kg/m2/1 cm</t>
  </si>
  <si>
    <t>8590354204992</t>
  </si>
  <si>
    <t>weberdur 3v1</t>
  </si>
  <si>
    <t>MVC 675</t>
  </si>
  <si>
    <t>14 kg/10 mm/m2</t>
  </si>
  <si>
    <t>8594044288996</t>
  </si>
  <si>
    <t>MVC 685 10 weberdur terralit</t>
  </si>
  <si>
    <t xml:space="preserve">weberdur terralit </t>
  </si>
  <si>
    <t>MVC 685</t>
  </si>
  <si>
    <t>1 vrece/0,6 m2/4 cm</t>
  </si>
  <si>
    <t>10</t>
  </si>
  <si>
    <t>8594044283540</t>
  </si>
  <si>
    <t>3803 B 25 weberdur stierka</t>
  </si>
  <si>
    <t>weberdur stierka</t>
  </si>
  <si>
    <t>3803 B</t>
  </si>
  <si>
    <t>4 kg/m2/2 mm</t>
  </si>
  <si>
    <t>8594044284707</t>
  </si>
  <si>
    <t>MVJ 310 25 weberdur štuk IN</t>
  </si>
  <si>
    <t>weberdur štuk IN</t>
  </si>
  <si>
    <t xml:space="preserve">MVCJ 310 </t>
  </si>
  <si>
    <t>1,8 - 3,2 kg/m2/1-2 mm</t>
  </si>
  <si>
    <t>8594044284868</t>
  </si>
  <si>
    <t>MVCJ 320 25 weberdur štuk EX</t>
  </si>
  <si>
    <t>weberdur štuk EX</t>
  </si>
  <si>
    <t>MVCJ 320</t>
  </si>
  <si>
    <t>9002869603553</t>
  </si>
  <si>
    <t>101P 30 weberdur gipsgllater</t>
  </si>
  <si>
    <t>weberdur Gipsglätter</t>
  </si>
  <si>
    <t>101P</t>
  </si>
  <si>
    <t>1,1 kg/m2/1 mm</t>
  </si>
  <si>
    <t>30</t>
  </si>
  <si>
    <t>5997234561672</t>
  </si>
  <si>
    <t>SPR100 30 webersan presto</t>
  </si>
  <si>
    <t>webersan presto 100</t>
  </si>
  <si>
    <t>SPR100</t>
  </si>
  <si>
    <t>5 - 7 kg/m2</t>
  </si>
  <si>
    <t>5997234561696</t>
  </si>
  <si>
    <t>SPR200 30 webersan presto</t>
  </si>
  <si>
    <t>webersan presto 200</t>
  </si>
  <si>
    <t>SPR200</t>
  </si>
  <si>
    <t>14 kg/m2/1 cm</t>
  </si>
  <si>
    <t>5995951213492</t>
  </si>
  <si>
    <t>SPR300 30 webersan presto</t>
  </si>
  <si>
    <t>webersan presto 300</t>
  </si>
  <si>
    <t>SPR300</t>
  </si>
  <si>
    <t>4,5 kg/m2</t>
  </si>
  <si>
    <t>8594044284349</t>
  </si>
  <si>
    <t>SAZ 800 25 webersan podhoz</t>
  </si>
  <si>
    <t>webersan podhoz WTA</t>
  </si>
  <si>
    <t>SAZ800</t>
  </si>
  <si>
    <t>7 kg/m2</t>
  </si>
  <si>
    <t>8594044288958</t>
  </si>
  <si>
    <t>SAZ 810 20 webersan vyrovnávací WTA</t>
  </si>
  <si>
    <t xml:space="preserve">webersan vyrovnávací WTA </t>
  </si>
  <si>
    <t>SAZ810</t>
  </si>
  <si>
    <t>11 kg/m2/10 mm</t>
  </si>
  <si>
    <t>8594044288965</t>
  </si>
  <si>
    <t>SAZ 820 20 webersan sanační WTA</t>
  </si>
  <si>
    <t>webersan sanačný WTA</t>
  </si>
  <si>
    <t>SAZ820</t>
  </si>
  <si>
    <t>8594044285452</t>
  </si>
  <si>
    <t>R600 20 webersan 600</t>
  </si>
  <si>
    <t>webersan 600</t>
  </si>
  <si>
    <t>R600 20</t>
  </si>
  <si>
    <t>2,7kg/m2/1,5 mm</t>
  </si>
  <si>
    <t>8594044286794</t>
  </si>
  <si>
    <t>SAB 100 7 weberrep ochrana</t>
  </si>
  <si>
    <t>weberrep ochrana</t>
  </si>
  <si>
    <t>SAB100</t>
  </si>
  <si>
    <t>8594044287180</t>
  </si>
  <si>
    <t>SAB 115 25 weberrep vysprávka J</t>
  </si>
  <si>
    <t xml:space="preserve">weberrep vysprávka J SV </t>
  </si>
  <si>
    <t>SAB115</t>
  </si>
  <si>
    <t>20 kg/m2/10 mm</t>
  </si>
  <si>
    <t>8594044287241</t>
  </si>
  <si>
    <t>SAB 125 25 weberrep vysprávka H</t>
  </si>
  <si>
    <t>weberrep vysprávka H SV</t>
  </si>
  <si>
    <t>SAB125</t>
  </si>
  <si>
    <t>8594044287258</t>
  </si>
  <si>
    <t>SAB 135 25 weberrep povrch</t>
  </si>
  <si>
    <t>weberrep povrch SV</t>
  </si>
  <si>
    <t>SAB135</t>
  </si>
  <si>
    <t>2kg/m2/1 mm</t>
  </si>
  <si>
    <t>8590354215332</t>
  </si>
  <si>
    <t>SAB 766 4,3 weberrep 766</t>
  </si>
  <si>
    <t>weberrep surface</t>
  </si>
  <si>
    <t>SAB155</t>
  </si>
  <si>
    <t>16kg/m2/10 mm</t>
  </si>
  <si>
    <t>4011361159920</t>
  </si>
  <si>
    <t>SAB 915 30 webertec 915</t>
  </si>
  <si>
    <t>weber.tec 915</t>
  </si>
  <si>
    <t>SAB915</t>
  </si>
  <si>
    <t xml:space="preserve"> 4 - 5,5 l/m2/3-4 mm</t>
  </si>
  <si>
    <t>weber.tec 915 urýchľovač tuhnutia</t>
  </si>
  <si>
    <t>SAB915R</t>
  </si>
  <si>
    <t>1 ks/30 l</t>
  </si>
  <si>
    <t>Služby</t>
  </si>
  <si>
    <t>731281601</t>
  </si>
  <si>
    <t xml:space="preserve">vzorka weberpas platňa 1 ks </t>
  </si>
  <si>
    <t>balenie</t>
  </si>
  <si>
    <t>731281602</t>
  </si>
  <si>
    <t xml:space="preserve">vzorka weberpas platňa 2 ks </t>
  </si>
  <si>
    <t>731661299</t>
  </si>
  <si>
    <t xml:space="preserve">vzorka weberpas vedierko 2kg </t>
  </si>
  <si>
    <t>1,5 mm rozt.</t>
  </si>
  <si>
    <t>AB15R VZORKA</t>
  </si>
  <si>
    <t>vzorka</t>
  </si>
  <si>
    <t>731673600</t>
  </si>
  <si>
    <t>2 mm rozt.</t>
  </si>
  <si>
    <t>AB20R VZORKA</t>
  </si>
  <si>
    <t>731653600</t>
  </si>
  <si>
    <t>2 mm ryh.</t>
  </si>
  <si>
    <t>AB20Y VZORKA</t>
  </si>
  <si>
    <t>732040600</t>
  </si>
  <si>
    <t xml:space="preserve">vzorka weberton vedierko 1kg </t>
  </si>
  <si>
    <t>A203K VZORKA</t>
  </si>
  <si>
    <t> </t>
  </si>
  <si>
    <t>Balenie</t>
  </si>
  <si>
    <t>Typ balenia (sieťky) / Množstvo v balení ks (ostatné)</t>
  </si>
  <si>
    <t>Množstvo v m2 na palete (sieťky)  / Množstvo v balení 
bm (ostatné)</t>
  </si>
  <si>
    <t>Cena za balenie bez DPH  platná od 1.3.2025</t>
  </si>
  <si>
    <t>Cena za balenie s DPH  platná od 1.3.2025</t>
  </si>
  <si>
    <t>Jednotka balenia</t>
  </si>
  <si>
    <t>W08</t>
  </si>
  <si>
    <t>Fasádne mriežky</t>
  </si>
  <si>
    <t>R117 sieť Vertex 145g 1,1x50m, 55m2/rol</t>
  </si>
  <si>
    <t>sklovláknitá mriežka R117</t>
  </si>
  <si>
    <t>m2</t>
  </si>
  <si>
    <t>bal</t>
  </si>
  <si>
    <t xml:space="preserve"> bal </t>
  </si>
  <si>
    <t>R131 sieť 160g/m2 1,1x50m, 55m2/rol</t>
  </si>
  <si>
    <t>sklovláknitá mriežka R131</t>
  </si>
  <si>
    <t>R178 sieť 219g/m2, 1x50m, 50m2/rol</t>
  </si>
  <si>
    <t>sklovláknitá mriežka R178</t>
  </si>
  <si>
    <t>pancierová mriežka R267</t>
  </si>
  <si>
    <t>ETM 117</t>
  </si>
  <si>
    <t xml:space="preserve">EnveoTherm Mesh 117 </t>
  </si>
  <si>
    <t>ETM 131</t>
  </si>
  <si>
    <t xml:space="preserve">EnveoTherm Mesh 131 </t>
  </si>
  <si>
    <t>ETM 3F</t>
  </si>
  <si>
    <t>EnveoTherm Mesh 3F</t>
  </si>
  <si>
    <t>Rohová výstuž</t>
  </si>
  <si>
    <t>Rohová 3D výstuž</t>
  </si>
  <si>
    <t>8595244813407</t>
  </si>
  <si>
    <t>Soklový profil</t>
  </si>
  <si>
    <t>23 mm</t>
  </si>
  <si>
    <t>m</t>
  </si>
  <si>
    <t xml:space="preserve"> ks </t>
  </si>
  <si>
    <t>8595244813414</t>
  </si>
  <si>
    <t>33 mm</t>
  </si>
  <si>
    <t>8595244813483</t>
  </si>
  <si>
    <t>43 mm</t>
  </si>
  <si>
    <t>8595244813513</t>
  </si>
  <si>
    <t>53 mm</t>
  </si>
  <si>
    <t>8595244813575</t>
  </si>
  <si>
    <t>63 mm</t>
  </si>
  <si>
    <t>8595244813599</t>
  </si>
  <si>
    <t>73 mm</t>
  </si>
  <si>
    <t>8595244813667</t>
  </si>
  <si>
    <t>83 mm</t>
  </si>
  <si>
    <t>8595244813674</t>
  </si>
  <si>
    <t>93 mm</t>
  </si>
  <si>
    <t>8595244813735</t>
  </si>
  <si>
    <t>103 mm</t>
  </si>
  <si>
    <t>8595244811571</t>
  </si>
  <si>
    <t>113 mm</t>
  </si>
  <si>
    <t>8595244813759</t>
  </si>
  <si>
    <t>123 mm</t>
  </si>
  <si>
    <t>soklový profil s okap.nosomLO143/10/2,5m</t>
  </si>
  <si>
    <t>143 mm</t>
  </si>
  <si>
    <t>soklový profil s okap.nosomLO153/10/2,5m</t>
  </si>
  <si>
    <t>153 mm</t>
  </si>
  <si>
    <t>soklový profil s okap.nosomLO163/10/2,5m</t>
  </si>
  <si>
    <t>163 mm</t>
  </si>
  <si>
    <t>soklový profil s okap.nosomLO173/10/2,5m</t>
  </si>
  <si>
    <t>173 mm</t>
  </si>
  <si>
    <t>soklový profil s okap.nosomLO183/10/2,5m</t>
  </si>
  <si>
    <t>183 mm</t>
  </si>
  <si>
    <t>soklový profil s okap.nosomLO193/10/2,5m</t>
  </si>
  <si>
    <t>193 mm</t>
  </si>
  <si>
    <t>soklový profil s okap.nosomLO203/10/2,5m</t>
  </si>
  <si>
    <t>203 mm</t>
  </si>
  <si>
    <t>soklový profil s okap.nosomLO213/10/2,5m</t>
  </si>
  <si>
    <t>213 mm</t>
  </si>
  <si>
    <t>soklový profil s okap.nosomLO223/10/2,5m</t>
  </si>
  <si>
    <t>223 mm</t>
  </si>
  <si>
    <t>soklový profil s okap.nosomLO233/10/2,5m</t>
  </si>
  <si>
    <t>233 mm</t>
  </si>
  <si>
    <t>soklový profil s okap.nosomLO243/10/2,5m</t>
  </si>
  <si>
    <t>243 mm</t>
  </si>
  <si>
    <t>soklový profil s okap.nosomLO253/10/2,5m</t>
  </si>
  <si>
    <t>253 mm</t>
  </si>
  <si>
    <t>8595244890392</t>
  </si>
  <si>
    <t>Okapnička PVC LO 2,5m</t>
  </si>
  <si>
    <t>Okapnička na soklový profil</t>
  </si>
  <si>
    <t>8595244817795</t>
  </si>
  <si>
    <t>Spojka pre soklový profil</t>
  </si>
  <si>
    <t>30 mm</t>
  </si>
  <si>
    <t>100</t>
  </si>
  <si>
    <t>1 m</t>
  </si>
  <si>
    <t>8595244817320</t>
  </si>
  <si>
    <t>Podložka pod soklové profily</t>
  </si>
  <si>
    <t>2 mm</t>
  </si>
  <si>
    <t>50</t>
  </si>
  <si>
    <t>8595244817337</t>
  </si>
  <si>
    <t>3 mm</t>
  </si>
  <si>
    <t>8595244817344</t>
  </si>
  <si>
    <t>4 mm</t>
  </si>
  <si>
    <t>8595244817351</t>
  </si>
  <si>
    <t>5 mm</t>
  </si>
  <si>
    <t>8595244810949</t>
  </si>
  <si>
    <t>8 mm</t>
  </si>
  <si>
    <t>8595244807918</t>
  </si>
  <si>
    <t>10 mm</t>
  </si>
  <si>
    <t>Ukončovací soklový profil LW-206-050/2</t>
  </si>
  <si>
    <t>Soklový profil PVC</t>
  </si>
  <si>
    <t>Ukončovací soklový profil LW-206-080/2</t>
  </si>
  <si>
    <t xml:space="preserve">Ukončovací soklový profil  </t>
  </si>
  <si>
    <t>80</t>
  </si>
  <si>
    <t>180</t>
  </si>
  <si>
    <t>Spojka pre ukončovací soklový profil  vonk.roh</t>
  </si>
  <si>
    <t>Spojka pre ukončovací soklový profil  vnút.roh</t>
  </si>
  <si>
    <t>8595244899326</t>
  </si>
  <si>
    <t>Rohový profil LK PVC 100 WEBER/2,5m</t>
  </si>
  <si>
    <t>weber rohový profil PVC</t>
  </si>
  <si>
    <t>150</t>
  </si>
  <si>
    <t>8595244804153</t>
  </si>
  <si>
    <t>Flexibilny rohový profil  LK Box 100/25</t>
  </si>
  <si>
    <t>Flexibilný rohový profil</t>
  </si>
  <si>
    <t>8595244816750</t>
  </si>
  <si>
    <t>Začisťovací okenný profil LS-EKO / 1,6 m</t>
  </si>
  <si>
    <t>weber začisťovací okenný profil EKO</t>
  </si>
  <si>
    <t>1,6 m</t>
  </si>
  <si>
    <t>8595244816767</t>
  </si>
  <si>
    <t>Začisťovací okenný profil LS-EKO / 2,4 m</t>
  </si>
  <si>
    <t>2,4 m</t>
  </si>
  <si>
    <t>Začisťovací okenný profil LS-US8L/1,6 m</t>
  </si>
  <si>
    <t>začisťovací okenný profil s lamelou</t>
  </si>
  <si>
    <t>Začisťovací okenný profil LS-US8L/2,4 m</t>
  </si>
  <si>
    <t>začisťovací okenný profil 2D</t>
  </si>
  <si>
    <t>6 mm</t>
  </si>
  <si>
    <t>9 mm</t>
  </si>
  <si>
    <t>začisťovací okenný profil 2D COLOR</t>
  </si>
  <si>
    <t>antracit RAL 7016</t>
  </si>
  <si>
    <t>tmavo šedý RAL 7005</t>
  </si>
  <si>
    <t>svetlo šedý RAL 7047</t>
  </si>
  <si>
    <t>začisťovací okenný profil 3D LS3-400 2,4m</t>
  </si>
  <si>
    <t xml:space="preserve">Začisťovací okenný profil 3D </t>
  </si>
  <si>
    <t>Začisťovací okenný profil 3D plus</t>
  </si>
  <si>
    <t>Ukončovací omietkový profil</t>
  </si>
  <si>
    <t xml:space="preserve">Nadokenný profil </t>
  </si>
  <si>
    <t>2 m</t>
  </si>
  <si>
    <t>2,5 m</t>
  </si>
  <si>
    <t>weber nadokenný profil plus</t>
  </si>
  <si>
    <t>8595244812165</t>
  </si>
  <si>
    <t>Parapetný profil s tkaninou LX-LPE / 2,0</t>
  </si>
  <si>
    <t>weber parapetný profil</t>
  </si>
  <si>
    <t>parapetný profil napojovací</t>
  </si>
  <si>
    <t>Ukončovací profil oplechovanie LW45/2m</t>
  </si>
  <si>
    <t>Ukončovací profil pre napojenie oplechovania</t>
  </si>
  <si>
    <t>Ukončovací profil pre odvetranie</t>
  </si>
  <si>
    <t>Dilatácia priebežná LS PVC dĺžka 2,5 m</t>
  </si>
  <si>
    <t>Dilatačný profil priebežný</t>
  </si>
  <si>
    <t>Dilatácia rohová LS PVC dĺžka 2,5 m</t>
  </si>
  <si>
    <t>Dilatačný profil rohový</t>
  </si>
  <si>
    <t>LD-W50 UNI 5,0/10/2000 dilat s tkanin 2D</t>
  </si>
  <si>
    <t>Dilatačný profil UNI</t>
  </si>
  <si>
    <t>LD-W50 UNI 8,5/10/2000 dilat s tkanin 2D</t>
  </si>
  <si>
    <t>Bosážna lišta PVC priebežná LBPM 20/20/2500</t>
  </si>
  <si>
    <t>Bosážna lišta PVC priebežná</t>
  </si>
  <si>
    <t>20</t>
  </si>
  <si>
    <t>Bosážny U-profil tkaninový priebežný LBP-U 240/2000</t>
  </si>
  <si>
    <t>Bosážny U-profil tkaninový</t>
  </si>
  <si>
    <t>priebežný</t>
  </si>
  <si>
    <t>vonkajší roh</t>
  </si>
  <si>
    <t>vnútorný roh</t>
  </si>
  <si>
    <t>kríž</t>
  </si>
  <si>
    <t>Fisher kotva termoZ CS II 8</t>
  </si>
  <si>
    <t>95 mm</t>
  </si>
  <si>
    <t>115 mm</t>
  </si>
  <si>
    <t>webertherm kotva CS II 8</t>
  </si>
  <si>
    <t>135 mm</t>
  </si>
  <si>
    <t>155 mm</t>
  </si>
  <si>
    <t>175 mm</t>
  </si>
  <si>
    <t>195 mm</t>
  </si>
  <si>
    <t>215 mm</t>
  </si>
  <si>
    <t>235 mm</t>
  </si>
  <si>
    <t>255 mm</t>
  </si>
  <si>
    <t>275 mm</t>
  </si>
  <si>
    <t>295 mm</t>
  </si>
  <si>
    <t>315 mm</t>
  </si>
  <si>
    <t>335 mm</t>
  </si>
  <si>
    <t>355 mm</t>
  </si>
  <si>
    <t>375 mm</t>
  </si>
  <si>
    <t>395 mm</t>
  </si>
  <si>
    <t>415 mm</t>
  </si>
  <si>
    <t>435 mm</t>
  </si>
  <si>
    <t>455 mm</t>
  </si>
  <si>
    <t>Fisher kotva termoZ CS II 8 DT 110 V</t>
  </si>
  <si>
    <t>webertherm kotva CS DT110</t>
  </si>
  <si>
    <t>webertherm kotva SRD-5</t>
  </si>
  <si>
    <t xml:space="preserve">webertherm SRD tool S </t>
  </si>
  <si>
    <t>webertherm kotva SLD-5</t>
  </si>
  <si>
    <t>Fisher kotva termoz PN 8</t>
  </si>
  <si>
    <t>110 mm</t>
  </si>
  <si>
    <t>130 mm</t>
  </si>
  <si>
    <t>150 mm</t>
  </si>
  <si>
    <t>170 mm</t>
  </si>
  <si>
    <t>190 mm</t>
  </si>
  <si>
    <t>210 mm</t>
  </si>
  <si>
    <t>230 mm</t>
  </si>
  <si>
    <t>Fisher kotva termoz CN 8</t>
  </si>
  <si>
    <t>250 mm</t>
  </si>
  <si>
    <t>270 mm</t>
  </si>
  <si>
    <t>290 mm</t>
  </si>
  <si>
    <t>310 mm</t>
  </si>
  <si>
    <t>330 mm</t>
  </si>
  <si>
    <t>350 mm</t>
  </si>
  <si>
    <t>370 mm</t>
  </si>
  <si>
    <t>390 mm</t>
  </si>
  <si>
    <t>Fisher Montážny prípravok CS</t>
  </si>
  <si>
    <t>6-hran</t>
  </si>
  <si>
    <t>SDS plus</t>
  </si>
  <si>
    <t>Fisher Rozširovací tanier DT</t>
  </si>
  <si>
    <t>DT 90</t>
  </si>
  <si>
    <t>DT 110</t>
  </si>
  <si>
    <t>DT 140</t>
  </si>
  <si>
    <t>Fisher Izolačná zátka CS</t>
  </si>
  <si>
    <t>MW</t>
  </si>
  <si>
    <t>Biely EPS</t>
  </si>
  <si>
    <t>Šedý EPS</t>
  </si>
  <si>
    <t>Fisher kotva TermoZ SV II ecotwist</t>
  </si>
  <si>
    <t>0 - 10</t>
  </si>
  <si>
    <t>10 - 30</t>
  </si>
  <si>
    <t>30 - 60</t>
  </si>
  <si>
    <t>Montážny prípravok TermoZ SV II</t>
  </si>
  <si>
    <t>260</t>
  </si>
  <si>
    <t>400</t>
  </si>
  <si>
    <t>Fasádna zátka TermoZ SV II ecotwist</t>
  </si>
  <si>
    <t>biely EPS</t>
  </si>
  <si>
    <t>šedý EPS</t>
  </si>
  <si>
    <t>Fisher kotva TermoZ 6H</t>
  </si>
  <si>
    <t>60 mm</t>
  </si>
  <si>
    <t>80 mm</t>
  </si>
  <si>
    <t>100 mm</t>
  </si>
  <si>
    <t>120 mm</t>
  </si>
  <si>
    <t>140 mm</t>
  </si>
  <si>
    <t>160 mm</t>
  </si>
  <si>
    <t>180 mm</t>
  </si>
  <si>
    <t>200 mm</t>
  </si>
  <si>
    <t>220 mm</t>
  </si>
  <si>
    <t>240 mm</t>
  </si>
  <si>
    <t>260 mm</t>
  </si>
  <si>
    <t>280 mm</t>
  </si>
  <si>
    <t>320 mm</t>
  </si>
  <si>
    <t>Rawlplug kotva R TFIX 8S</t>
  </si>
  <si>
    <t>Rawlplug kotva R TFIX 8M</t>
  </si>
  <si>
    <t>5906675390338</t>
  </si>
  <si>
    <t xml:space="preserve">Rawlplug R zátka MW 63 </t>
  </si>
  <si>
    <t xml:space="preserve">Rawlplug R zátka EPS šedá  </t>
  </si>
  <si>
    <t xml:space="preserve">Rawlplug R zátka EPS biela </t>
  </si>
  <si>
    <t xml:space="preserve">Rawlplug R-TFIX-TOOL-RED </t>
  </si>
  <si>
    <t xml:space="preserve">Rawlplug R-TFIX-TOOL-GREEN </t>
  </si>
  <si>
    <t>Rawlplug Prídavný tanier R-KWL 90</t>
  </si>
  <si>
    <t>Rawlplug  Prídavný tanier R-KWL 140</t>
  </si>
  <si>
    <t>Rawlplug  Prídavný tanier R-KWX-63</t>
  </si>
  <si>
    <t>5906675322827</t>
  </si>
  <si>
    <t>Rawlplug  Prídavný tanier R-KWX-110</t>
  </si>
  <si>
    <t xml:space="preserve">Ejot kotva STR U 2G </t>
  </si>
  <si>
    <t>STR zátka MW</t>
  </si>
  <si>
    <t>STR zátka EPS biela</t>
  </si>
  <si>
    <t>STR zátka EPS šedá</t>
  </si>
  <si>
    <t>STR zátka EPS malá</t>
  </si>
  <si>
    <t>STR tool 2G</t>
  </si>
  <si>
    <t>Ejot Prídavný tanier VT 2G</t>
  </si>
  <si>
    <t>Ejot Prídavný tanier SBL 140 plus</t>
  </si>
  <si>
    <t>Ejot Prídavný tanier VT 90</t>
  </si>
  <si>
    <t>Ejot kotva H1</t>
  </si>
  <si>
    <t>Ejot kotva H3</t>
  </si>
  <si>
    <t>75 mm</t>
  </si>
  <si>
    <t>Ejot kotva STR H</t>
  </si>
  <si>
    <t>340 mm</t>
  </si>
  <si>
    <t>360 mm</t>
  </si>
  <si>
    <t>380 mm</t>
  </si>
  <si>
    <t>Odkvapový profil MAXI</t>
  </si>
  <si>
    <t>prírodný</t>
  </si>
  <si>
    <t>bm</t>
  </si>
  <si>
    <t>elox strieborný</t>
  </si>
  <si>
    <t>tmavohnedý</t>
  </si>
  <si>
    <t>šedý</t>
  </si>
  <si>
    <t xml:space="preserve">roh - odkvap maxi </t>
  </si>
  <si>
    <t xml:space="preserve">kút - odkvap maxi </t>
  </si>
  <si>
    <t xml:space="preserve">spojka k odkvapu maxi </t>
  </si>
  <si>
    <t>prírodná</t>
  </si>
  <si>
    <t>elox strieborná</t>
  </si>
  <si>
    <t>tmavohnedá</t>
  </si>
  <si>
    <t>šedá</t>
  </si>
  <si>
    <t>odkvapový profil Al</t>
  </si>
  <si>
    <t>biely</t>
  </si>
  <si>
    <t xml:space="preserve">odkvapový profil Al </t>
  </si>
  <si>
    <t>hnedý</t>
  </si>
  <si>
    <t>roh k okvapu Al</t>
  </si>
  <si>
    <t>spojka k odkvapu AI</t>
  </si>
  <si>
    <t>balkónový profil tvarovací</t>
  </si>
  <si>
    <t>odkvapový profil DRIP</t>
  </si>
  <si>
    <t>roh - odkvap DRIP</t>
  </si>
  <si>
    <t>kút - odkvap DRIP</t>
  </si>
  <si>
    <t>spojka k odkvapu DRIP</t>
  </si>
  <si>
    <t>hnedá, 2 ks</t>
  </si>
  <si>
    <t>set</t>
  </si>
  <si>
    <t xml:space="preserve"> set </t>
  </si>
  <si>
    <t>šedá, 2 ks</t>
  </si>
  <si>
    <t>webersys 982</t>
  </si>
  <si>
    <t>tesniaca páska</t>
  </si>
  <si>
    <t>vnútorný kút</t>
  </si>
  <si>
    <t>8595124801098</t>
  </si>
  <si>
    <t>tesniaca páska BE 12</t>
  </si>
  <si>
    <t>10 m</t>
  </si>
  <si>
    <t>8594044289856</t>
  </si>
  <si>
    <t>50 m</t>
  </si>
  <si>
    <t>separačná fólia CS</t>
  </si>
  <si>
    <t>weberbat  výstuž GRID 120</t>
  </si>
  <si>
    <t>20 m</t>
  </si>
  <si>
    <t>Nové produkty</t>
  </si>
  <si>
    <t>Popis</t>
  </si>
  <si>
    <t xml:space="preserve">Flexibilná biela ľahká lepiaca malta na lepenie a stierkovanie tepelnoizolačných dosiek  na báze EPS, MW a XPS.  Súčasť tepelnoizolačných systémov EnveoTherm. Vďaka ľahčeným plnivám môže znížiť spotrebu lepidla až do 30 %. </t>
  </si>
  <si>
    <t xml:space="preserve">Flexibilná lepiaca malta na lepenie a stierkovanie tepelnoizolačných dosiek  na báze EPS, MW a XPS.  Súčasť tepelnoizolačných systémov EnveoTherm.  </t>
  </si>
  <si>
    <t xml:space="preserve">Lepiaca malta na lepenie a stierkovanie tepelnoizolačných dosiek  na báze EPS, MW a XPS.  Súčasť tepelnoizolačných systémov EnveoTherm. </t>
  </si>
  <si>
    <t xml:space="preserve">Vysoko paropriepustná silikátová fasádna omietka na farebné a štruktúrované stvárnenie fasád. Vyššia ochrana voči znečisteniu a tvorbe rias, pripravená k priamemu použitiu.  Na ručné aj strojové nanášanie. </t>
  </si>
  <si>
    <t xml:space="preserve">Silikónová fasádna omietka na báze silikónových živíc na štruktúrované stvárnenie fasád. Dodávaná v extra bielej farbe, odtieň  WE05. Pripravená k priamemu použitiu.  </t>
  </si>
  <si>
    <t xml:space="preserve">Fasádny penetračný náter bielej farby s obsahom piesku a veľmi dobrým krytím na zjednotenie nasiakavosti a zlepšenie prídržnosti fasádnej omietky.  </t>
  </si>
  <si>
    <t xml:space="preserve">Sklovláknitá mriežka odolná voči alkáliám a sklzu na vytvorenie výstužnej vrstvy v kontaktných tepelnoizolačných systémoch EnveoTherm. Veľkosť oka cca 4 x 4 mm. Šírka sieťky 1,1 m, dĺžka 50 m. Plošná hmotnosť 145 g/m2.  </t>
  </si>
  <si>
    <t xml:space="preserve">Sklovláknitá mriežka odolná voči alkáliám a s vyššou pevnosťou na vytvorenie výstužnej vrstvy v kontaktných tepelnoizolačných systémoch EnveoTherm. Veľkosť oka cca 3,5 x 3,8 mm. Šírka sieťky 1,1 m, dĺžka 50 m. Plošná hmotnosť 163 g/m2. </t>
  </si>
  <si>
    <t xml:space="preserve">Špeciálna sklovláknitá mriežka vyrobená z diagonálne tkaných sklených vlákien, odolná voči alkáliám a sklzu na vytvorenie výstužnej vrstvy v kontaktných tepelnoizolačných systémoch EnveoTherm. Vďaka trojsmerným vláknam nie je potrebné použiť diagonálne pásy mriežky okolo rohov otvorov. Veľkosť oka cca 6,5 x 6,8 mm. Šírka sieťky 1,1 m, dĺžka 50 m. Plošná hmotnosť 165 g/m2. </t>
  </si>
  <si>
    <t>Dekoratívna fasádna omietka na vytvorenie imitácie kameňa, pripravená na priame použitie. Obzvlášť vhodná na soklové časti alebo zvýraznenie stĺpov, vchodov či detailov na fasáde. Dostupné v 12 odtieňoch kameňa.</t>
  </si>
  <si>
    <t xml:space="preserve">Metlička na dekoratívne stvárnenie fasád (textúrovanie metličkou) pomocou omietky weberpas brush. </t>
  </si>
  <si>
    <t>Dekoratívne trblietky do fasádnej omietky weberpas na vytvorenie vzhľadu fasády s imitáciou sľudy. 1 nádobka na jedno 25 kg vedro omietky. Možnosť dodania aj variantu weber glitter mini pre fasádne nátery weberton. Odtiene silver, gold a  copper.</t>
  </si>
  <si>
    <t>Univerzálna vápenno-cementová omietka s hladkým povrchom do interiéru i exteriéru, na ručné aj strojové spracovanie. Nie je potrebná štuková vrstva. Na novom tehlovom murive nie je potrebný ani cementový špric. V prípade potreby je možné ju použiť aj ako 3 mm štukovú omietku.</t>
  </si>
  <si>
    <t xml:space="preserve">Vysoko účinný prípravok na likvidáciu rias, plesní a húb z fasád, betónových povrchov, strešných krytín, chodníkov, dlažby, soklových častí. Vhodný aj na kontaktné zatepľovacie systémy. Poznali ste ho pod názvom REX-AM. </t>
  </si>
  <si>
    <t xml:space="preserve">Špeciálny roztok určený na prevenciu a ochranu fasád pred tvorbou rias, plesní a húb. Riediteľný s vodou.  Zabezpečuje dlhodobú ochranu a udržiava čistý vzhľad povrchov. Poznali ste ho pod názvom PREVENT-AM.  </t>
  </si>
  <si>
    <t xml:space="preserve">Profesionálny čistiaci prostriedok na efektívne odstránenie nečistôt, prachu a mastnoty z fasádnych povrchov. Vhodný na použitie pred renováciou alebo pri údržbe fasád. </t>
  </si>
  <si>
    <t xml:space="preserve">Vysokoúčinný ochranný prostriedok chráni povrchy pred znečistením nežiaducimi grafitmi, plagátmi, samolepkami. Vytvára odolnú vrstvu, ktorá umožňuje jednoduché odstránenie sprejových farieb bez poškodenia podkladu. Dodávaný ako matný náter. Poznali ste ho pod názvom KTX 07.  </t>
  </si>
  <si>
    <t xml:space="preserve">Penetračný náter pod weber antigraffiti náter na zlepšenie priľnavosti. Zabezpečuje optimálnu ochranu povrchu a predlžuje životnosť vrchného náteru. Poznali ste ho pod názvom PX 07 Primer. </t>
  </si>
  <si>
    <t xml:space="preserve">Vysoko účinný prostriedok na odstránenie neželaných grafitov zo širokej škály povrchov. Rýchlo a efektívne čistí bez poškodenia podkladu. </t>
  </si>
  <si>
    <t xml:space="preserve">Odstraňovač omietok a náterov je vysoko účinný prostriedok na odstránenie starých vrstiev omietok, náterov a farieb z rôznych povrchov, vrátane betónu a dreva. Je ideálny pre prípravu povrchov pred renováciou. </t>
  </si>
  <si>
    <t xml:space="preserve">Lepiaca a montážna nízkoexpanzná pena B1 na lepenie tepelnoizolačných dosiek XPS a EPS v oblasti soklov, obzvlášť na podklad z asfaltových pásov.  </t>
  </si>
  <si>
    <t xml:space="preserve">Disperzný akrylátový tmel bielej farby, ľahko spracovateľný, s vysokou prídržnosťou k stavebným materiálom ako je murivo, omietky, betón, drevo, drevotrieska a pod. Na tesnenie dilatačných a spojovacích škár na fasáde a pri rekonštrukciách bytových domov, ako aj na tesnenie škár okolo rámov okien, dverí či tmelenie prasklín a trhlín. Pretierateľný fasádnou farbou.  </t>
  </si>
  <si>
    <t>Vynovená receptúra pre fasádnu omietku na báze silikónových živíc. Lepšia spracovateľnosť. Dostupnosť od apríla 2025.</t>
  </si>
  <si>
    <t>Zmena kódov pre vybrané fasádne omietky weberpas</t>
  </si>
  <si>
    <t>Starý kód</t>
  </si>
  <si>
    <t>Nový kód</t>
  </si>
  <si>
    <t>Štruktúra</t>
  </si>
  <si>
    <t>NovaS</t>
  </si>
  <si>
    <t>→</t>
  </si>
  <si>
    <t>1mm roztieraná</t>
  </si>
  <si>
    <t>1,5mm roztieraná</t>
  </si>
  <si>
    <t>2,0mm roztieraná</t>
  </si>
  <si>
    <t>2,0mm ryhovaná</t>
  </si>
  <si>
    <t>3,0mm roztieraná</t>
  </si>
  <si>
    <t>Silikón</t>
  </si>
  <si>
    <t>2,0 mm roztieraná</t>
  </si>
  <si>
    <t>2,0 ryhovaná</t>
  </si>
  <si>
    <t>Clean Active</t>
  </si>
  <si>
    <t>Silikát</t>
  </si>
  <si>
    <t>AquaBalance</t>
  </si>
  <si>
    <t>1,0mm roztieraná</t>
  </si>
  <si>
    <t>Akrylát</t>
  </si>
  <si>
    <t>Dodacie podmienky</t>
  </si>
  <si>
    <t>Kategória / Materiál</t>
  </si>
  <si>
    <t>Termín dodania do (prac. dní)</t>
  </si>
  <si>
    <t xml:space="preserve">Uzávierka objednávok </t>
  </si>
  <si>
    <t>Min.hodnota, objem dodávky, platí pre všetky kategórie okrem A1</t>
  </si>
  <si>
    <t>Poplatok (Eur)</t>
  </si>
  <si>
    <t>kat. A (SOZ)</t>
  </si>
  <si>
    <t>5 prac.dní</t>
  </si>
  <si>
    <t>do 11:30 hod</t>
  </si>
  <si>
    <t xml:space="preserve">0 - 499 eur bez DPH </t>
  </si>
  <si>
    <t>60 eur alebo osobný odber zdarma</t>
  </si>
  <si>
    <t>najbližším vývozom</t>
  </si>
  <si>
    <t>od 500 eur bez DPH</t>
  </si>
  <si>
    <t>zdarma</t>
  </si>
  <si>
    <t>nad 1000 eur bez DPH /nad 10 PAL</t>
  </si>
  <si>
    <t>kat. A (MOZ)*</t>
  </si>
  <si>
    <t>od 4 vedier omietky, fasádnych a veľkých penetračných náterov</t>
  </si>
  <si>
    <t>pod 4 vedrá omietky</t>
  </si>
  <si>
    <r>
      <rPr>
        <i/>
        <sz val="11"/>
        <color rgb="FF000000"/>
        <rFont val="Calibri"/>
      </rPr>
      <t xml:space="preserve">*Fasádne omietky zrnitosť </t>
    </r>
    <r>
      <rPr>
        <b/>
        <i/>
        <sz val="11"/>
        <color rgb="FF000000"/>
        <rFont val="Calibri"/>
      </rPr>
      <t>roztieraná 1 mm a 3 mm</t>
    </r>
    <r>
      <rPr>
        <i/>
        <sz val="11"/>
        <color rgb="FF000000"/>
        <rFont val="Calibri"/>
      </rPr>
      <t xml:space="preserve"> pre weberpas aquaBalance a weberpas Nova S, weberpas marmolit, weberpas mozaiková omietka, weberpas dizajn betón. Fasádne nátery weberton aquaBalance, weberton silikátový.</t>
    </r>
  </si>
  <si>
    <t>kat. A1 (príslušenstvo ETICS)</t>
  </si>
  <si>
    <t>1 - 2 prac.dní</t>
  </si>
  <si>
    <t>do 10:00 hod</t>
  </si>
  <si>
    <t>0-300 eur bez dph</t>
  </si>
  <si>
    <t>nad 300 eur bez dph</t>
  </si>
  <si>
    <t>kat. A1**
(vybrané tenkovrstvé omietky a nátery)</t>
  </si>
  <si>
    <t xml:space="preserve">od 4 vedier omietky </t>
  </si>
  <si>
    <r>
      <rPr>
        <i/>
        <sz val="11"/>
        <color rgb="FF000000"/>
        <rFont val="Calibri"/>
      </rPr>
      <t xml:space="preserve">**Fasádne omietky: weberpas aquaBalance, weberpas clean Active, EnveoPutz Premium Active, EnveoPutz Silicon, weberpas silikónová, weberpas Nova S, weberpas silikátová, weberpas akrylátová, </t>
    </r>
    <r>
      <rPr>
        <b/>
        <i/>
        <sz val="11"/>
        <color rgb="FF000000"/>
        <rFont val="Calibri"/>
      </rPr>
      <t>zrnitosť: roztieraná 1,5 a 2 mm a ryhovaná 2 mm</t>
    </r>
    <r>
      <rPr>
        <i/>
        <sz val="11"/>
        <color rgb="FF000000"/>
        <rFont val="Calibri"/>
      </rPr>
      <t>. Fasádne nátery weberton silikónový, weberton N  akrylátový.</t>
    </r>
  </si>
  <si>
    <t>kat. B (SOZ)</t>
  </si>
  <si>
    <t>10 - 15 prac.dní</t>
  </si>
  <si>
    <t xml:space="preserve">0 - 499 eur bez dph </t>
  </si>
  <si>
    <r>
      <t>od 500 eur bez dph</t>
    </r>
    <r>
      <rPr>
        <sz val="11"/>
        <color rgb="FFFF0000"/>
        <rFont val="Calibri"/>
        <family val="2"/>
        <charset val="238"/>
      </rPr>
      <t xml:space="preserve"> </t>
    </r>
  </si>
  <si>
    <t>nad 1000 eur bez dph /nad 10 PAL</t>
  </si>
  <si>
    <t>kat. B (MOZ)</t>
  </si>
  <si>
    <t>od 4 vedier omietky</t>
  </si>
  <si>
    <t>kat. C</t>
  </si>
  <si>
    <t>individuálne po dohode s výrobným závodom</t>
  </si>
  <si>
    <t>platí ako pri kat. A</t>
  </si>
  <si>
    <t>Osobný odber</t>
  </si>
  <si>
    <t>Poznámka</t>
  </si>
  <si>
    <t>1 prac. deň</t>
  </si>
  <si>
    <t>do 11:30</t>
  </si>
  <si>
    <t>bez limitu</t>
  </si>
  <si>
    <t>zdarma v rámci vyhradeného času</t>
  </si>
  <si>
    <t xml:space="preserve">Odber možný len na základe čísla objednávky.  Časy odberu sú uvedené na web stránke. </t>
  </si>
  <si>
    <t>kat. A1 ***</t>
  </si>
  <si>
    <t>kat. A (MOZ)***</t>
  </si>
  <si>
    <t>3 prac. dni</t>
  </si>
  <si>
    <t xml:space="preserve">kat. B </t>
  </si>
  <si>
    <t>10 dní</t>
  </si>
  <si>
    <t>***Neplatí pre weberton aquaBalance, weberton silikátový a weberpas aquaBalance a Nova S pre štruktúry 1 a 3 mm.</t>
  </si>
  <si>
    <t>SOZ - suché omietkové zmesi</t>
  </si>
  <si>
    <t>MOZ - mokré omietkové zmesi</t>
  </si>
  <si>
    <t>Ďalšie informácie budú aktuálne od 1.3.2025 v tlačenom cenníku weber a na webovej stránke www.sk.weber/dodacie-podmienky</t>
  </si>
  <si>
    <t>Príplatkové skupiny pre vybrané fasádne omietky weberpas silikon brush a fasádne nátery weberton elastik a weberton protect. Skupiny sú označené rímskymi číslicami v prehľade odtieňov pre fasádne omietky a fasádne nátery vo weber tlačenom cenníku alebo na vyžiadanie.</t>
  </si>
  <si>
    <t>Príplatkové skupiny pre vybrané fasádne omietky v eur bez DPH / kg</t>
  </si>
  <si>
    <t>Príplatkové skupiny pre vybrané fasádne nátery v eur bez DPH / kg</t>
  </si>
  <si>
    <t>I</t>
  </si>
  <si>
    <t>II</t>
  </si>
  <si>
    <t>III</t>
  </si>
  <si>
    <t>IV</t>
  </si>
  <si>
    <t>V</t>
  </si>
  <si>
    <t>Opravy</t>
  </si>
  <si>
    <t>Variant</t>
  </si>
  <si>
    <t>oprava balenia z 20 kg na 16 kg</t>
  </si>
  <si>
    <t xml:space="preserve">oprava ceny </t>
  </si>
  <si>
    <t>oprava počtu na palete zo 16 na 24</t>
  </si>
  <si>
    <t>oprava počtu na palete zo 64 na 54</t>
  </si>
  <si>
    <t>oprava počtu na palete mriežky Enveo Mesh na 1650 m2</t>
  </si>
  <si>
    <t>Enveo Mesh</t>
  </si>
  <si>
    <t>117, 131, 3F</t>
  </si>
  <si>
    <t>EnveoGrund 8 kg, pocet na palete 39 ks = 312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</si>
</sst>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44" formatCode="_-* #,##0.00\ &quot;€&quot;_-;\-* #,##0.00\ &quot;€&quot;_-;_-* &quot;-&quot;??\ &quot;€&quot;_-;_-@_-"/>
    <numFmt numFmtId="43" formatCode="_-* #,##0.00_-;\-* #,##0.00_-;_-* &quot;-&quot;??_-;_-@_-"/>
    <numFmt numFmtId="164" formatCode="#,##0.00\ &quot;€&quot;"/>
    <numFmt numFmtId="165" formatCode="0.0%"/>
    <numFmt numFmtId="166" formatCode="_-* #,##0.00\ [$€-41B]_-;\-* #,##0.00\ [$€-41B]_-;_-* &quot;-&quot;??\ [$€-41B]_-;_-@_-"/>
    <numFmt numFmtId="167" formatCode="0000000000000"/>
  </numFmts>
  <fonts count="61" x14ac:knownFonts="1">
    <font>
      <sz val="11"/>
      <color theme="1"/>
      <name val="Calibri"/>
      <family val="2"/>
      <charset val="238"/>
      <scheme val="minor"/>
    </font>
    <font>
      <sz val="11"/>
      <color theme="1"/>
      <name val="Calibri"/>
      <family val="2"/>
      <charset val="238"/>
      <scheme val="minor"/>
    </font>
    <font>
      <sz val="10"/>
      <name val="Arial"/>
      <family val="2"/>
      <charset val="238"/>
    </font>
    <font>
      <sz val="11"/>
      <color rgb="FFFF0000"/>
      <name val="Calibri"/>
      <family val="2"/>
      <charset val="238"/>
      <scheme val="minor"/>
    </font>
    <font>
      <b/>
      <sz val="11"/>
      <color theme="1"/>
      <name val="Calibri"/>
      <family val="2"/>
      <charset val="238"/>
      <scheme val="minor"/>
    </font>
    <font>
      <sz val="8"/>
      <name val="Calibri"/>
      <family val="2"/>
      <charset val="238"/>
      <scheme val="minor"/>
    </font>
    <font>
      <b/>
      <sz val="10"/>
      <color rgb="FFFF0000"/>
      <name val="Arial"/>
      <family val="2"/>
      <charset val="238"/>
    </font>
    <font>
      <sz val="11"/>
      <color rgb="FF000000"/>
      <name val="Calibri"/>
      <family val="2"/>
      <charset val="238"/>
    </font>
    <font>
      <b/>
      <sz val="10"/>
      <name val="Calibri"/>
      <family val="2"/>
      <charset val="238"/>
      <scheme val="minor"/>
    </font>
    <font>
      <sz val="10"/>
      <color rgb="FF000000"/>
      <name val="Calibri"/>
      <family val="2"/>
      <charset val="238"/>
    </font>
    <font>
      <b/>
      <sz val="11"/>
      <color rgb="FF000000"/>
      <name val="Calibri"/>
      <family val="2"/>
      <charset val="238"/>
    </font>
    <font>
      <b/>
      <sz val="11"/>
      <color rgb="FF000000"/>
      <name val="Calibri"/>
      <family val="2"/>
      <charset val="238"/>
      <scheme val="minor"/>
    </font>
    <font>
      <sz val="11"/>
      <name val="Calibri"/>
      <family val="2"/>
      <charset val="238"/>
      <scheme val="minor"/>
    </font>
    <font>
      <b/>
      <sz val="11"/>
      <name val="Calibri"/>
      <family val="2"/>
      <charset val="238"/>
      <scheme val="minor"/>
    </font>
    <font>
      <sz val="10"/>
      <name val="Calibri"/>
      <family val="2"/>
      <charset val="238"/>
      <scheme val="minor"/>
    </font>
    <font>
      <b/>
      <sz val="11"/>
      <color rgb="FF242424"/>
      <name val="Calibri"/>
      <family val="2"/>
      <charset val="238"/>
      <scheme val="minor"/>
    </font>
    <font>
      <sz val="9"/>
      <name val="Calibri"/>
      <family val="2"/>
      <charset val="238"/>
      <scheme val="minor"/>
    </font>
    <font>
      <sz val="9"/>
      <color theme="1"/>
      <name val="Calibri"/>
      <family val="2"/>
      <charset val="238"/>
      <scheme val="minor"/>
    </font>
    <font>
      <i/>
      <sz val="10"/>
      <color theme="0" tint="-0.499984740745262"/>
      <name val="Arial"/>
      <family val="2"/>
      <charset val="238"/>
    </font>
    <font>
      <b/>
      <sz val="18"/>
      <color theme="1"/>
      <name val="Calibri"/>
      <family val="2"/>
      <charset val="238"/>
      <scheme val="minor"/>
    </font>
    <font>
      <b/>
      <sz val="16"/>
      <color theme="1"/>
      <name val="Calibri"/>
      <family val="2"/>
      <charset val="238"/>
      <scheme val="minor"/>
    </font>
    <font>
      <b/>
      <sz val="20"/>
      <color theme="1"/>
      <name val="Calibri"/>
      <family val="2"/>
      <charset val="238"/>
      <scheme val="minor"/>
    </font>
    <font>
      <sz val="14"/>
      <color theme="1"/>
      <name val="Calibri"/>
      <family val="2"/>
      <charset val="238"/>
      <scheme val="minor"/>
    </font>
    <font>
      <b/>
      <sz val="14"/>
      <color theme="1"/>
      <name val="Calibri"/>
      <family val="2"/>
      <charset val="238"/>
    </font>
    <font>
      <b/>
      <sz val="12"/>
      <color theme="1"/>
      <name val="Calibri"/>
      <family val="2"/>
      <charset val="238"/>
      <scheme val="minor"/>
    </font>
    <font>
      <u/>
      <sz val="11"/>
      <color theme="10"/>
      <name val="Calibri"/>
      <family val="2"/>
      <charset val="238"/>
      <scheme val="minor"/>
    </font>
    <font>
      <sz val="11"/>
      <color rgb="FF000000"/>
      <name val="Calibri"/>
      <family val="2"/>
      <charset val="238"/>
      <scheme val="minor"/>
    </font>
    <font>
      <sz val="11"/>
      <color rgb="FF242424"/>
      <name val="Calibri"/>
      <family val="2"/>
      <charset val="238"/>
    </font>
    <font>
      <sz val="11"/>
      <name val="Arial"/>
      <family val="2"/>
      <charset val="238"/>
    </font>
    <font>
      <b/>
      <sz val="11"/>
      <color rgb="FF000000"/>
      <name val="Calibri"/>
      <scheme val="minor"/>
    </font>
    <font>
      <b/>
      <sz val="11"/>
      <name val="Calibri"/>
      <scheme val="minor"/>
    </font>
    <font>
      <b/>
      <i/>
      <sz val="11"/>
      <name val="Calibri"/>
      <scheme val="minor"/>
    </font>
    <font>
      <b/>
      <i/>
      <sz val="11"/>
      <color theme="0" tint="-0.499984740745262"/>
      <name val="Calibri"/>
      <scheme val="minor"/>
    </font>
    <font>
      <sz val="10"/>
      <color rgb="FF000000"/>
      <name val="Calibri"/>
      <scheme val="minor"/>
    </font>
    <font>
      <b/>
      <sz val="10"/>
      <color rgb="FF000000"/>
      <name val="Calibri"/>
      <scheme val="minor"/>
    </font>
    <font>
      <sz val="10"/>
      <name val="Calibri"/>
      <scheme val="minor"/>
    </font>
    <font>
      <sz val="11"/>
      <name val="Calibri"/>
      <scheme val="minor"/>
    </font>
    <font>
      <i/>
      <sz val="10"/>
      <color theme="0" tint="-0.499984740745262"/>
      <name val="Calibri"/>
      <scheme val="minor"/>
    </font>
    <font>
      <b/>
      <sz val="10"/>
      <name val="Calibri"/>
      <scheme val="minor"/>
    </font>
    <font>
      <b/>
      <i/>
      <sz val="11"/>
      <color theme="1" tint="0.499984740745262"/>
      <name val="Calibri"/>
      <scheme val="minor"/>
    </font>
    <font>
      <i/>
      <sz val="10"/>
      <color theme="1" tint="0.499984740745262"/>
      <name val="Calibri"/>
      <scheme val="minor"/>
    </font>
    <font>
      <i/>
      <sz val="11"/>
      <color theme="1" tint="0.499984740745262"/>
      <name val="Calibri"/>
      <family val="2"/>
      <charset val="238"/>
    </font>
    <font>
      <i/>
      <sz val="11"/>
      <color theme="1" tint="0.499984740745262"/>
      <name val="Calibri"/>
      <family val="2"/>
      <charset val="238"/>
      <scheme val="minor"/>
    </font>
    <font>
      <b/>
      <sz val="11"/>
      <color theme="1"/>
      <name val="Calibri"/>
      <family val="2"/>
      <charset val="238"/>
    </font>
    <font>
      <sz val="10"/>
      <color theme="1"/>
      <name val="Calibri"/>
      <scheme val="minor"/>
    </font>
    <font>
      <sz val="11"/>
      <color theme="1"/>
      <name val="Calibri"/>
      <family val="2"/>
      <charset val="238"/>
    </font>
    <font>
      <sz val="10"/>
      <color theme="1"/>
      <name val="Calibri"/>
      <family val="2"/>
      <charset val="238"/>
    </font>
    <font>
      <sz val="9"/>
      <color theme="1"/>
      <name val="Arial"/>
      <family val="2"/>
      <charset val="238"/>
    </font>
    <font>
      <sz val="11"/>
      <color theme="1"/>
      <name val="Calibri"/>
      <scheme val="minor"/>
    </font>
    <font>
      <b/>
      <sz val="18"/>
      <color rgb="FF000000"/>
      <name val="Calibri"/>
      <family val="2"/>
      <charset val="238"/>
    </font>
    <font>
      <i/>
      <sz val="11"/>
      <color rgb="FF000000"/>
      <name val="Calibri"/>
      <family val="2"/>
      <charset val="238"/>
    </font>
    <font>
      <b/>
      <sz val="11"/>
      <name val="Calibri"/>
      <family val="2"/>
      <charset val="238"/>
    </font>
    <font>
      <sz val="11"/>
      <name val="Calibri"/>
      <family val="2"/>
      <charset val="238"/>
    </font>
    <font>
      <sz val="11"/>
      <color rgb="FFFF0000"/>
      <name val="Calibri"/>
      <family val="2"/>
      <charset val="238"/>
    </font>
    <font>
      <i/>
      <sz val="11"/>
      <color rgb="FF000000"/>
      <name val="Calibri"/>
    </font>
    <font>
      <b/>
      <i/>
      <sz val="11"/>
      <color rgb="FF000000"/>
      <name val="Calibri"/>
    </font>
    <font>
      <b/>
      <sz val="10"/>
      <color rgb="FF000000"/>
      <name val="Arial"/>
      <family val="2"/>
      <charset val="238"/>
    </font>
    <font>
      <sz val="11"/>
      <color rgb="FF000000"/>
      <name val="Calibri"/>
      <scheme val="minor"/>
    </font>
    <font>
      <sz val="10"/>
      <color rgb="FFFF0000"/>
      <name val="Calibri"/>
      <scheme val="minor"/>
    </font>
    <font>
      <sz val="10"/>
      <color theme="1"/>
      <name val="Calibri"/>
      <family val="2"/>
      <charset val="238"/>
      <scheme val="minor"/>
    </font>
    <font>
      <sz val="10"/>
      <name val="Arial"/>
      <family val="2"/>
    </font>
  </fonts>
  <fills count="19">
    <fill>
      <patternFill patternType="none"/>
    </fill>
    <fill>
      <patternFill patternType="gray125"/>
    </fill>
    <fill>
      <patternFill patternType="solid">
        <fgColor rgb="FFFFFFFF"/>
        <bgColor rgb="FF000000"/>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rgb="FFFF00FF"/>
        <bgColor indexed="64"/>
      </patternFill>
    </fill>
    <fill>
      <patternFill patternType="solid">
        <fgColor rgb="FFFFC000"/>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rgb="FFD9D9D9"/>
        <bgColor rgb="FF000000"/>
      </patternFill>
    </fill>
    <fill>
      <patternFill patternType="solid">
        <fgColor theme="7" tint="0.39997558519241921"/>
        <bgColor indexed="64"/>
      </patternFill>
    </fill>
    <fill>
      <patternFill patternType="solid">
        <fgColor rgb="FFFFF2CC"/>
        <bgColor rgb="FF000000"/>
      </patternFill>
    </fill>
    <fill>
      <patternFill patternType="solid">
        <fgColor rgb="FFBDD7EE"/>
        <bgColor rgb="FF000000"/>
      </patternFill>
    </fill>
    <fill>
      <patternFill patternType="solid">
        <fgColor rgb="FFFFD966"/>
        <bgColor rgb="FF000000"/>
      </patternFill>
    </fill>
    <fill>
      <patternFill patternType="solid">
        <fgColor rgb="FFFFE699"/>
        <bgColor rgb="FF000000"/>
      </patternFill>
    </fill>
    <fill>
      <patternFill patternType="solid">
        <fgColor rgb="FFF2F2F2"/>
        <bgColor rgb="FF000000"/>
      </patternFill>
    </fill>
  </fills>
  <borders count="68">
    <border>
      <left/>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style="dotted">
        <color rgb="FF000000"/>
      </right>
      <top style="thin">
        <color indexed="64"/>
      </top>
      <bottom style="dotted">
        <color rgb="FF000000"/>
      </bottom>
      <diagonal/>
    </border>
    <border>
      <left style="dotted">
        <color rgb="FF000000"/>
      </left>
      <right style="dotted">
        <color rgb="FF000000"/>
      </right>
      <top style="thin">
        <color indexed="64"/>
      </top>
      <bottom style="dotted">
        <color rgb="FF000000"/>
      </bottom>
      <diagonal/>
    </border>
    <border>
      <left style="dotted">
        <color rgb="FF000000"/>
      </left>
      <right style="thin">
        <color indexed="64"/>
      </right>
      <top style="thin">
        <color indexed="64"/>
      </top>
      <bottom style="dotted">
        <color rgb="FF000000"/>
      </bottom>
      <diagonal/>
    </border>
    <border>
      <left style="thin">
        <color indexed="64"/>
      </left>
      <right style="dotted">
        <color rgb="FF000000"/>
      </right>
      <top style="dotted">
        <color rgb="FF000000"/>
      </top>
      <bottom style="dotted">
        <color rgb="FF000000"/>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medium">
        <color indexed="64"/>
      </right>
      <top/>
      <bottom style="thin">
        <color indexed="64"/>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right style="medium">
        <color rgb="FF000000"/>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tted">
        <color rgb="FF000000"/>
      </left>
      <right style="dotted">
        <color rgb="FF000000"/>
      </right>
      <top style="dotted">
        <color rgb="FF000000"/>
      </top>
      <bottom style="dotted">
        <color rgb="FF000000"/>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hair">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4" fontId="1" fillId="0" borderId="0" applyFont="0" applyFill="0" applyBorder="0" applyAlignment="0" applyProtection="0"/>
    <xf numFmtId="0" fontId="25" fillId="0" borderId="0" applyNumberFormat="0" applyFill="0" applyBorder="0" applyAlignment="0" applyProtection="0"/>
    <xf numFmtId="0" fontId="60" fillId="0" borderId="0"/>
  </cellStyleXfs>
  <cellXfs count="374">
    <xf numFmtId="0" fontId="0" fillId="0" borderId="0" xfId="0"/>
    <xf numFmtId="0" fontId="2" fillId="0" borderId="0" xfId="0" applyFont="1"/>
    <xf numFmtId="0" fontId="3" fillId="0" borderId="0" xfId="0" applyFont="1"/>
    <xf numFmtId="0" fontId="6" fillId="0" borderId="0" xfId="0" applyFont="1"/>
    <xf numFmtId="0" fontId="2" fillId="0" borderId="0" xfId="0" applyFont="1" applyAlignment="1">
      <alignment horizontal="left"/>
    </xf>
    <xf numFmtId="0" fontId="2" fillId="0" borderId="0" xfId="0" applyFont="1" applyAlignment="1">
      <alignment horizontal="center"/>
    </xf>
    <xf numFmtId="0" fontId="4" fillId="0" borderId="0" xfId="0" applyFont="1"/>
    <xf numFmtId="0" fontId="10" fillId="0" borderId="0" xfId="0" applyFont="1"/>
    <xf numFmtId="0" fontId="10" fillId="0" borderId="4" xfId="0" applyFont="1" applyBorder="1"/>
    <xf numFmtId="0" fontId="2" fillId="0" borderId="1" xfId="0" applyFont="1" applyBorder="1"/>
    <xf numFmtId="0" fontId="2" fillId="0" borderId="0" xfId="1" applyNumberFormat="1" applyFont="1" applyAlignment="1">
      <alignment horizontal="left" vertical="center"/>
    </xf>
    <xf numFmtId="49" fontId="13" fillId="6" borderId="2" xfId="0" applyNumberFormat="1" applyFont="1" applyFill="1" applyBorder="1" applyAlignment="1">
      <alignment horizontal="left" vertical="top"/>
    </xf>
    <xf numFmtId="0" fontId="14" fillId="6" borderId="2" xfId="3" applyFont="1" applyFill="1" applyBorder="1" applyAlignment="1" applyProtection="1">
      <alignment horizontal="right" vertical="top"/>
      <protection hidden="1"/>
    </xf>
    <xf numFmtId="0" fontId="14" fillId="6" borderId="2" xfId="3" applyFont="1" applyFill="1" applyBorder="1" applyAlignment="1" applyProtection="1">
      <alignment vertical="top"/>
      <protection hidden="1"/>
    </xf>
    <xf numFmtId="3" fontId="14" fillId="6" borderId="2" xfId="0" applyNumberFormat="1" applyFont="1" applyFill="1" applyBorder="1" applyAlignment="1" applyProtection="1">
      <alignment horizontal="center"/>
      <protection hidden="1"/>
    </xf>
    <xf numFmtId="0" fontId="14" fillId="6" borderId="2" xfId="3" applyFont="1" applyFill="1" applyBorder="1" applyAlignment="1" applyProtection="1">
      <alignment horizontal="center" vertical="top"/>
      <protection hidden="1"/>
    </xf>
    <xf numFmtId="49" fontId="13" fillId="6" borderId="2" xfId="0" applyNumberFormat="1" applyFont="1" applyFill="1" applyBorder="1" applyAlignment="1">
      <alignment horizontal="left" vertical="center"/>
    </xf>
    <xf numFmtId="0" fontId="14" fillId="6" borderId="2" xfId="3" applyFont="1" applyFill="1" applyBorder="1" applyAlignment="1" applyProtection="1">
      <alignment horizontal="right"/>
      <protection hidden="1"/>
    </xf>
    <xf numFmtId="0" fontId="14" fillId="6" borderId="2" xfId="3" applyFont="1" applyFill="1" applyBorder="1" applyProtection="1">
      <protection hidden="1"/>
    </xf>
    <xf numFmtId="0" fontId="14" fillId="6" borderId="2" xfId="3" applyFont="1" applyFill="1" applyBorder="1" applyAlignment="1" applyProtection="1">
      <alignment horizontal="center"/>
      <protection hidden="1"/>
    </xf>
    <xf numFmtId="0" fontId="4" fillId="0" borderId="2" xfId="0" applyFont="1" applyBorder="1"/>
    <xf numFmtId="3" fontId="14" fillId="6" borderId="2" xfId="0" applyNumberFormat="1" applyFont="1" applyFill="1" applyBorder="1" applyAlignment="1" applyProtection="1">
      <alignment horizontal="right"/>
      <protection hidden="1"/>
    </xf>
    <xf numFmtId="0" fontId="14" fillId="0" borderId="2" xfId="3" applyFont="1" applyBorder="1" applyAlignment="1" applyProtection="1">
      <alignment horizontal="right"/>
      <protection hidden="1"/>
    </xf>
    <xf numFmtId="0" fontId="14" fillId="0" borderId="2" xfId="3" applyFont="1" applyBorder="1" applyProtection="1">
      <protection hidden="1"/>
    </xf>
    <xf numFmtId="0" fontId="14" fillId="0" borderId="2" xfId="0" applyFont="1" applyBorder="1" applyAlignment="1">
      <alignment horizontal="left"/>
    </xf>
    <xf numFmtId="0" fontId="14" fillId="0" borderId="2" xfId="0" applyFont="1" applyBorder="1" applyAlignment="1">
      <alignment horizontal="right"/>
    </xf>
    <xf numFmtId="0" fontId="14" fillId="0" borderId="2" xfId="0" applyFont="1" applyBorder="1"/>
    <xf numFmtId="0" fontId="14" fillId="0" borderId="2" xfId="0" applyFont="1" applyBorder="1" applyAlignment="1">
      <alignment horizontal="center"/>
    </xf>
    <xf numFmtId="0" fontId="13" fillId="0" borderId="2" xfId="0" applyFont="1" applyBorder="1"/>
    <xf numFmtId="49" fontId="14" fillId="6" borderId="2" xfId="3" applyNumberFormat="1" applyFont="1" applyFill="1" applyBorder="1" applyAlignment="1" applyProtection="1">
      <alignment horizontal="center"/>
      <protection hidden="1"/>
    </xf>
    <xf numFmtId="0" fontId="13" fillId="0" borderId="0" xfId="0" applyFont="1"/>
    <xf numFmtId="0" fontId="14" fillId="0" borderId="0" xfId="0" applyFont="1" applyAlignment="1">
      <alignment horizontal="left"/>
    </xf>
    <xf numFmtId="0" fontId="14" fillId="0" borderId="0" xfId="0" applyFont="1" applyAlignment="1">
      <alignment horizontal="right"/>
    </xf>
    <xf numFmtId="0" fontId="14" fillId="0" borderId="0" xfId="0" applyFont="1"/>
    <xf numFmtId="0" fontId="14" fillId="0" borderId="0" xfId="0" applyFont="1" applyAlignment="1">
      <alignment horizontal="center"/>
    </xf>
    <xf numFmtId="44" fontId="14" fillId="0" borderId="0" xfId="6" applyFont="1" applyAlignment="1">
      <alignment horizontal="center"/>
    </xf>
    <xf numFmtId="49" fontId="16" fillId="6" borderId="2" xfId="0" applyNumberFormat="1" applyFont="1" applyFill="1" applyBorder="1" applyAlignment="1">
      <alignment horizontal="left" vertical="top"/>
    </xf>
    <xf numFmtId="0" fontId="16" fillId="6" borderId="2" xfId="3" applyFont="1" applyFill="1" applyBorder="1" applyAlignment="1" applyProtection="1">
      <alignment horizontal="center" vertical="top"/>
      <protection hidden="1"/>
    </xf>
    <xf numFmtId="49" fontId="16" fillId="6" borderId="2" xfId="0" applyNumberFormat="1" applyFont="1" applyFill="1" applyBorder="1" applyAlignment="1">
      <alignment horizontal="left" vertical="center"/>
    </xf>
    <xf numFmtId="0" fontId="16" fillId="6" borderId="2" xfId="3" applyFont="1" applyFill="1" applyBorder="1" applyAlignment="1" applyProtection="1">
      <alignment horizontal="center"/>
      <protection hidden="1"/>
    </xf>
    <xf numFmtId="0" fontId="14" fillId="0" borderId="2" xfId="0" applyFont="1" applyBorder="1" applyAlignment="1">
      <alignment horizontal="left" vertical="top"/>
    </xf>
    <xf numFmtId="0" fontId="8" fillId="0" borderId="0" xfId="0" applyFont="1"/>
    <xf numFmtId="44" fontId="13" fillId="4" borderId="2" xfId="6" applyFont="1" applyFill="1" applyBorder="1" applyAlignment="1">
      <alignment horizontal="center" vertical="top" wrapText="1"/>
    </xf>
    <xf numFmtId="44" fontId="12" fillId="6" borderId="2" xfId="6" applyFont="1" applyFill="1" applyBorder="1" applyAlignment="1" applyProtection="1">
      <alignment horizontal="center" vertical="top"/>
      <protection hidden="1"/>
    </xf>
    <xf numFmtId="44" fontId="12" fillId="6" borderId="2" xfId="6" applyFont="1" applyFill="1" applyBorder="1" applyAlignment="1" applyProtection="1">
      <alignment horizontal="center"/>
      <protection hidden="1"/>
    </xf>
    <xf numFmtId="44" fontId="12" fillId="0" borderId="2" xfId="6" applyFont="1" applyBorder="1" applyAlignment="1">
      <alignment horizontal="center"/>
    </xf>
    <xf numFmtId="44" fontId="12" fillId="6" borderId="2" xfId="6" applyFont="1" applyFill="1" applyBorder="1" applyAlignment="1">
      <alignment horizontal="center" vertical="center"/>
    </xf>
    <xf numFmtId="49" fontId="17" fillId="0" borderId="2" xfId="0" applyNumberFormat="1" applyFont="1" applyBorder="1" applyAlignment="1">
      <alignment horizontal="left" vertical="center"/>
    </xf>
    <xf numFmtId="49" fontId="13" fillId="0" borderId="2" xfId="0" applyNumberFormat="1" applyFont="1" applyBorder="1" applyAlignment="1">
      <alignment horizontal="left" vertical="center"/>
    </xf>
    <xf numFmtId="49" fontId="16" fillId="0" borderId="2" xfId="0" applyNumberFormat="1" applyFont="1" applyBorder="1" applyAlignment="1">
      <alignment horizontal="left" vertical="center"/>
    </xf>
    <xf numFmtId="44" fontId="8" fillId="0" borderId="0" xfId="6" applyFont="1"/>
    <xf numFmtId="0" fontId="4" fillId="0" borderId="0" xfId="0" applyFont="1" applyAlignment="1">
      <alignment horizontal="left" vertical="top"/>
    </xf>
    <xf numFmtId="44" fontId="6" fillId="0" borderId="0" xfId="6" applyFont="1"/>
    <xf numFmtId="44" fontId="13" fillId="4" borderId="9" xfId="6" applyFont="1" applyFill="1" applyBorder="1" applyAlignment="1">
      <alignment horizontal="right" vertical="center"/>
    </xf>
    <xf numFmtId="44" fontId="13" fillId="4" borderId="10" xfId="6" applyFont="1" applyFill="1" applyBorder="1" applyAlignment="1" applyProtection="1">
      <alignment horizontal="center" vertical="top"/>
    </xf>
    <xf numFmtId="44" fontId="13" fillId="4" borderId="9" xfId="6" applyFont="1" applyFill="1" applyBorder="1" applyAlignment="1">
      <alignment horizontal="right"/>
    </xf>
    <xf numFmtId="44" fontId="13" fillId="4" borderId="11" xfId="6" applyFont="1" applyFill="1" applyBorder="1"/>
    <xf numFmtId="44" fontId="13" fillId="4" borderId="12" xfId="6" applyFont="1" applyFill="1" applyBorder="1"/>
    <xf numFmtId="44" fontId="13" fillId="4" borderId="13" xfId="6" applyFont="1" applyFill="1" applyBorder="1" applyAlignment="1">
      <alignment horizontal="center" vertical="top" wrapText="1"/>
    </xf>
    <xf numFmtId="44" fontId="13" fillId="4" borderId="14" xfId="6" applyFont="1" applyFill="1" applyBorder="1" applyAlignment="1" applyProtection="1">
      <alignment horizontal="center" vertical="top"/>
    </xf>
    <xf numFmtId="0" fontId="14" fillId="0" borderId="2" xfId="3" applyFont="1" applyBorder="1" applyAlignment="1" applyProtection="1">
      <alignment horizontal="center"/>
      <protection hidden="1"/>
    </xf>
    <xf numFmtId="0" fontId="16" fillId="0" borderId="2" xfId="3" applyFont="1" applyBorder="1" applyAlignment="1" applyProtection="1">
      <alignment horizontal="center"/>
      <protection hidden="1"/>
    </xf>
    <xf numFmtId="44" fontId="12" fillId="0" borderId="2" xfId="6" applyFont="1" applyFill="1" applyBorder="1" applyAlignment="1" applyProtection="1">
      <alignment horizontal="center"/>
      <protection hidden="1"/>
    </xf>
    <xf numFmtId="44" fontId="12" fillId="0" borderId="2" xfId="6" applyFont="1" applyFill="1" applyBorder="1" applyAlignment="1">
      <alignment horizontal="center"/>
    </xf>
    <xf numFmtId="0" fontId="15" fillId="0" borderId="2" xfId="0" applyFont="1" applyBorder="1"/>
    <xf numFmtId="0" fontId="14" fillId="0" borderId="2" xfId="1" applyNumberFormat="1" applyFont="1" applyFill="1" applyBorder="1" applyAlignment="1" applyProtection="1">
      <alignment horizontal="center" vertical="center"/>
      <protection hidden="1"/>
    </xf>
    <xf numFmtId="44" fontId="18" fillId="0" borderId="0" xfId="6" applyFont="1" applyAlignment="1">
      <alignment horizontal="center"/>
    </xf>
    <xf numFmtId="0" fontId="18" fillId="0" borderId="0" xfId="0" applyFont="1" applyAlignment="1">
      <alignment horizontal="center"/>
    </xf>
    <xf numFmtId="0" fontId="19" fillId="4" borderId="19" xfId="0" applyFont="1" applyFill="1" applyBorder="1" applyAlignment="1">
      <alignment horizontal="center" vertical="center"/>
    </xf>
    <xf numFmtId="0" fontId="20" fillId="4" borderId="19" xfId="0" applyFont="1" applyFill="1" applyBorder="1" applyAlignment="1">
      <alignment horizontal="center" vertical="center"/>
    </xf>
    <xf numFmtId="0" fontId="19" fillId="4" borderId="20" xfId="0" applyFont="1" applyFill="1" applyBorder="1" applyAlignment="1">
      <alignment horizontal="center" vertical="center"/>
    </xf>
    <xf numFmtId="0" fontId="22" fillId="7" borderId="24" xfId="0" applyFont="1" applyFill="1" applyBorder="1" applyAlignment="1">
      <alignment horizontal="center" vertical="center"/>
    </xf>
    <xf numFmtId="0" fontId="23" fillId="7" borderId="25" xfId="0" applyFont="1" applyFill="1" applyBorder="1" applyAlignment="1">
      <alignment horizontal="center" vertical="center"/>
    </xf>
    <xf numFmtId="0" fontId="20" fillId="7" borderId="26" xfId="0" applyFont="1" applyFill="1" applyBorder="1" applyAlignment="1">
      <alignment horizontal="center" vertical="center"/>
    </xf>
    <xf numFmtId="0" fontId="22" fillId="7" borderId="27" xfId="0" applyFont="1" applyFill="1" applyBorder="1" applyAlignment="1">
      <alignment horizontal="left" vertical="center"/>
    </xf>
    <xf numFmtId="0" fontId="22" fillId="7" borderId="28" xfId="0" applyFont="1" applyFill="1" applyBorder="1" applyAlignment="1">
      <alignment horizontal="center" vertical="center"/>
    </xf>
    <xf numFmtId="0" fontId="23" fillId="7" borderId="29" xfId="0" applyFont="1" applyFill="1" applyBorder="1" applyAlignment="1">
      <alignment horizontal="center" vertical="center"/>
    </xf>
    <xf numFmtId="0" fontId="20" fillId="7" borderId="30" xfId="0" applyFont="1" applyFill="1" applyBorder="1" applyAlignment="1">
      <alignment horizontal="center" vertical="center"/>
    </xf>
    <xf numFmtId="0" fontId="22" fillId="7" borderId="31" xfId="0" applyFont="1" applyFill="1" applyBorder="1" applyAlignment="1">
      <alignment horizontal="left" vertical="center"/>
    </xf>
    <xf numFmtId="0" fontId="22" fillId="7" borderId="32" xfId="0" applyFont="1" applyFill="1" applyBorder="1" applyAlignment="1">
      <alignment horizontal="center" vertical="center"/>
    </xf>
    <xf numFmtId="0" fontId="23" fillId="7" borderId="33" xfId="0" applyFont="1" applyFill="1" applyBorder="1" applyAlignment="1">
      <alignment horizontal="center" vertical="center"/>
    </xf>
    <xf numFmtId="0" fontId="20" fillId="7" borderId="34" xfId="0" applyFont="1" applyFill="1" applyBorder="1" applyAlignment="1">
      <alignment horizontal="center" vertical="center"/>
    </xf>
    <xf numFmtId="0" fontId="22" fillId="7" borderId="35" xfId="0" applyFont="1" applyFill="1" applyBorder="1" applyAlignment="1">
      <alignment horizontal="left" vertical="center"/>
    </xf>
    <xf numFmtId="0" fontId="22" fillId="8" borderId="36" xfId="0" applyFont="1" applyFill="1" applyBorder="1" applyAlignment="1">
      <alignment horizontal="center" vertical="center"/>
    </xf>
    <xf numFmtId="0" fontId="23" fillId="8" borderId="4" xfId="0" applyFont="1" applyFill="1" applyBorder="1" applyAlignment="1">
      <alignment horizontal="center" vertical="center"/>
    </xf>
    <xf numFmtId="0" fontId="20" fillId="8" borderId="12" xfId="0" applyFont="1" applyFill="1" applyBorder="1" applyAlignment="1">
      <alignment horizontal="center" vertical="center"/>
    </xf>
    <xf numFmtId="0" fontId="22" fillId="8" borderId="27" xfId="0" applyFont="1" applyFill="1" applyBorder="1" applyAlignment="1">
      <alignment horizontal="left" vertical="center"/>
    </xf>
    <xf numFmtId="0" fontId="22" fillId="8" borderId="28" xfId="0" applyFont="1" applyFill="1" applyBorder="1" applyAlignment="1">
      <alignment horizontal="center" vertical="center"/>
    </xf>
    <xf numFmtId="0" fontId="23" fillId="8" borderId="29" xfId="0" applyFont="1" applyFill="1" applyBorder="1" applyAlignment="1">
      <alignment horizontal="center"/>
    </xf>
    <xf numFmtId="0" fontId="20" fillId="8" borderId="30" xfId="0" applyFont="1" applyFill="1" applyBorder="1" applyAlignment="1">
      <alignment horizontal="center" vertical="center"/>
    </xf>
    <xf numFmtId="0" fontId="22" fillId="8" borderId="31" xfId="0" applyFont="1" applyFill="1" applyBorder="1" applyAlignment="1">
      <alignment horizontal="left" vertical="center"/>
    </xf>
    <xf numFmtId="0" fontId="22" fillId="8" borderId="32" xfId="0" applyFont="1" applyFill="1" applyBorder="1" applyAlignment="1">
      <alignment horizontal="center" vertical="center"/>
    </xf>
    <xf numFmtId="0" fontId="23" fillId="8" borderId="33" xfId="0" applyFont="1" applyFill="1" applyBorder="1" applyAlignment="1">
      <alignment horizontal="center"/>
    </xf>
    <xf numFmtId="0" fontId="20" fillId="8" borderId="34" xfId="0" applyFont="1" applyFill="1" applyBorder="1" applyAlignment="1">
      <alignment horizontal="center" vertical="center"/>
    </xf>
    <xf numFmtId="0" fontId="22" fillId="8" borderId="35" xfId="0" applyFont="1" applyFill="1" applyBorder="1" applyAlignment="1">
      <alignment horizontal="left" vertical="center"/>
    </xf>
    <xf numFmtId="0" fontId="22" fillId="9" borderId="36" xfId="0" applyFont="1" applyFill="1" applyBorder="1" applyAlignment="1">
      <alignment horizontal="center" vertical="center"/>
    </xf>
    <xf numFmtId="0" fontId="23" fillId="9" borderId="4" xfId="0" applyFont="1" applyFill="1" applyBorder="1" applyAlignment="1">
      <alignment horizontal="center" vertical="center"/>
    </xf>
    <xf numFmtId="0" fontId="20" fillId="9" borderId="12" xfId="0" applyFont="1" applyFill="1" applyBorder="1" applyAlignment="1">
      <alignment horizontal="center" vertical="center"/>
    </xf>
    <xf numFmtId="0" fontId="22" fillId="9" borderId="27" xfId="0" applyFont="1" applyFill="1" applyBorder="1" applyAlignment="1">
      <alignment horizontal="left" vertical="center"/>
    </xf>
    <xf numFmtId="0" fontId="22" fillId="9" borderId="28" xfId="0" applyFont="1" applyFill="1" applyBorder="1" applyAlignment="1">
      <alignment horizontal="center" vertical="center"/>
    </xf>
    <xf numFmtId="0" fontId="23" fillId="9" borderId="29" xfId="0" applyFont="1" applyFill="1" applyBorder="1" applyAlignment="1">
      <alignment horizontal="center" vertical="center"/>
    </xf>
    <xf numFmtId="0" fontId="20" fillId="9" borderId="30" xfId="0" applyFont="1" applyFill="1" applyBorder="1" applyAlignment="1">
      <alignment horizontal="center" vertical="center"/>
    </xf>
    <xf numFmtId="0" fontId="22" fillId="9" borderId="31" xfId="0" applyFont="1" applyFill="1" applyBorder="1" applyAlignment="1">
      <alignment horizontal="left" vertical="center"/>
    </xf>
    <xf numFmtId="0" fontId="22" fillId="9" borderId="32" xfId="0" applyFont="1" applyFill="1" applyBorder="1" applyAlignment="1">
      <alignment horizontal="center" vertical="center"/>
    </xf>
    <xf numFmtId="0" fontId="23" fillId="9" borderId="33" xfId="0" applyFont="1" applyFill="1" applyBorder="1" applyAlignment="1">
      <alignment horizontal="center" vertical="center"/>
    </xf>
    <xf numFmtId="0" fontId="20" fillId="9" borderId="34" xfId="0" applyFont="1" applyFill="1" applyBorder="1" applyAlignment="1">
      <alignment horizontal="center" vertical="center"/>
    </xf>
    <xf numFmtId="0" fontId="22" fillId="9" borderId="35" xfId="0" applyFont="1" applyFill="1" applyBorder="1" applyAlignment="1">
      <alignment horizontal="left" vertical="center"/>
    </xf>
    <xf numFmtId="0" fontId="22" fillId="10" borderId="36" xfId="0" applyFont="1" applyFill="1" applyBorder="1" applyAlignment="1">
      <alignment horizontal="center" vertical="center"/>
    </xf>
    <xf numFmtId="0" fontId="23" fillId="10" borderId="4" xfId="0" applyFont="1" applyFill="1" applyBorder="1" applyAlignment="1">
      <alignment horizontal="center" vertical="center"/>
    </xf>
    <xf numFmtId="0" fontId="20" fillId="10" borderId="12" xfId="0" applyFont="1" applyFill="1" applyBorder="1" applyAlignment="1">
      <alignment horizontal="center" vertical="center"/>
    </xf>
    <xf numFmtId="0" fontId="22" fillId="10" borderId="27" xfId="0" applyFont="1" applyFill="1" applyBorder="1" applyAlignment="1">
      <alignment horizontal="left" vertical="center"/>
    </xf>
    <xf numFmtId="0" fontId="22" fillId="10" borderId="32" xfId="0" applyFont="1" applyFill="1" applyBorder="1" applyAlignment="1">
      <alignment horizontal="center" vertical="center"/>
    </xf>
    <xf numFmtId="0" fontId="23" fillId="10" borderId="33" xfId="0" applyFont="1" applyFill="1" applyBorder="1" applyAlignment="1">
      <alignment horizontal="center" vertical="center"/>
    </xf>
    <xf numFmtId="0" fontId="20" fillId="10" borderId="34" xfId="0" applyFont="1" applyFill="1" applyBorder="1" applyAlignment="1">
      <alignment horizontal="center" vertical="center"/>
    </xf>
    <xf numFmtId="0" fontId="22" fillId="10" borderId="35" xfId="0" applyFont="1" applyFill="1" applyBorder="1" applyAlignment="1">
      <alignment horizontal="left" vertical="center"/>
    </xf>
    <xf numFmtId="0" fontId="22" fillId="11" borderId="36" xfId="0" applyFont="1" applyFill="1" applyBorder="1" applyAlignment="1">
      <alignment horizontal="center" vertical="center"/>
    </xf>
    <xf numFmtId="0" fontId="23" fillId="11" borderId="4" xfId="0" applyFont="1" applyFill="1" applyBorder="1" applyAlignment="1">
      <alignment horizontal="center" vertical="center"/>
    </xf>
    <xf numFmtId="0" fontId="20" fillId="11" borderId="12" xfId="0" applyFont="1" applyFill="1" applyBorder="1" applyAlignment="1">
      <alignment horizontal="center" vertical="center"/>
    </xf>
    <xf numFmtId="0" fontId="22" fillId="11" borderId="27" xfId="0" applyFont="1" applyFill="1" applyBorder="1" applyAlignment="1">
      <alignment horizontal="left" vertical="center"/>
    </xf>
    <xf numFmtId="0" fontId="22" fillId="11" borderId="28" xfId="0" applyFont="1" applyFill="1" applyBorder="1" applyAlignment="1">
      <alignment horizontal="center" vertical="center"/>
    </xf>
    <xf numFmtId="0" fontId="23" fillId="11" borderId="29" xfId="0" applyFont="1" applyFill="1" applyBorder="1" applyAlignment="1">
      <alignment horizontal="center" vertical="center"/>
    </xf>
    <xf numFmtId="0" fontId="20" fillId="11" borderId="30" xfId="0" applyFont="1" applyFill="1" applyBorder="1" applyAlignment="1">
      <alignment horizontal="center" vertical="center"/>
    </xf>
    <xf numFmtId="0" fontId="22" fillId="11" borderId="31" xfId="0" applyFont="1" applyFill="1" applyBorder="1" applyAlignment="1">
      <alignment horizontal="left" vertical="center"/>
    </xf>
    <xf numFmtId="0" fontId="22" fillId="11" borderId="32" xfId="0" applyFont="1" applyFill="1" applyBorder="1" applyAlignment="1">
      <alignment horizontal="center" vertical="center"/>
    </xf>
    <xf numFmtId="0" fontId="23" fillId="11" borderId="33" xfId="0" applyFont="1" applyFill="1" applyBorder="1" applyAlignment="1">
      <alignment horizontal="center" vertical="center"/>
    </xf>
    <xf numFmtId="0" fontId="20" fillId="11" borderId="34" xfId="0" applyFont="1" applyFill="1" applyBorder="1" applyAlignment="1">
      <alignment horizontal="center" vertical="center"/>
    </xf>
    <xf numFmtId="0" fontId="22" fillId="11" borderId="35" xfId="0" applyFont="1" applyFill="1" applyBorder="1" applyAlignment="1">
      <alignment horizontal="left" vertical="center"/>
    </xf>
    <xf numFmtId="0" fontId="22" fillId="0" borderId="36" xfId="0" applyFont="1" applyBorder="1" applyAlignment="1">
      <alignment horizontal="center" vertical="center"/>
    </xf>
    <xf numFmtId="0" fontId="23" fillId="0" borderId="4" xfId="0" applyFont="1" applyBorder="1" applyAlignment="1">
      <alignment horizontal="center" vertical="center"/>
    </xf>
    <xf numFmtId="0" fontId="20" fillId="0" borderId="12" xfId="0" applyFont="1" applyBorder="1" applyAlignment="1">
      <alignment horizontal="center" vertical="center"/>
    </xf>
    <xf numFmtId="0" fontId="22" fillId="0" borderId="27" xfId="0" applyFont="1" applyBorder="1" applyAlignment="1">
      <alignment horizontal="left" vertical="center"/>
    </xf>
    <xf numFmtId="0" fontId="22" fillId="0" borderId="32" xfId="0" applyFont="1" applyBorder="1" applyAlignment="1">
      <alignment horizontal="center" vertical="center"/>
    </xf>
    <xf numFmtId="0" fontId="23" fillId="0" borderId="33" xfId="0" applyFont="1" applyBorder="1" applyAlignment="1">
      <alignment horizontal="center" vertical="center"/>
    </xf>
    <xf numFmtId="0" fontId="20" fillId="0" borderId="34" xfId="0" applyFont="1" applyBorder="1" applyAlignment="1">
      <alignment horizontal="center" vertical="center"/>
    </xf>
    <xf numFmtId="0" fontId="22" fillId="0" borderId="35" xfId="0" applyFont="1" applyBorder="1" applyAlignment="1">
      <alignment horizontal="left" vertical="center"/>
    </xf>
    <xf numFmtId="0" fontId="4" fillId="0" borderId="0" xfId="0" applyFont="1" applyAlignment="1">
      <alignment vertical="top"/>
    </xf>
    <xf numFmtId="0" fontId="0" fillId="0" borderId="0" xfId="0" applyAlignment="1">
      <alignment vertical="top"/>
    </xf>
    <xf numFmtId="0" fontId="0" fillId="0" borderId="0" xfId="0" applyAlignment="1">
      <alignment vertical="top" wrapText="1"/>
    </xf>
    <xf numFmtId="0" fontId="24" fillId="0" borderId="0" xfId="0" applyFont="1" applyAlignment="1">
      <alignment vertical="top"/>
    </xf>
    <xf numFmtId="0" fontId="24" fillId="0" borderId="0" xfId="0" applyFont="1"/>
    <xf numFmtId="0" fontId="25" fillId="0" borderId="0" xfId="7" applyAlignment="1">
      <alignment vertical="top"/>
    </xf>
    <xf numFmtId="0" fontId="4" fillId="0" borderId="0" xfId="0" applyFont="1" applyAlignment="1">
      <alignment vertical="top" wrapText="1"/>
    </xf>
    <xf numFmtId="0" fontId="4" fillId="5" borderId="29" xfId="0" applyFont="1" applyFill="1" applyBorder="1" applyAlignment="1">
      <alignment vertical="top" wrapText="1"/>
    </xf>
    <xf numFmtId="0" fontId="4" fillId="5" borderId="24" xfId="0" applyFont="1" applyFill="1" applyBorder="1" applyAlignment="1">
      <alignment vertical="top" wrapText="1"/>
    </xf>
    <xf numFmtId="0" fontId="26" fillId="12" borderId="33" xfId="0" applyFont="1" applyFill="1" applyBorder="1" applyAlignment="1">
      <alignment horizontal="center" vertical="center" wrapText="1"/>
    </xf>
    <xf numFmtId="0" fontId="11" fillId="12" borderId="32" xfId="0" applyFont="1" applyFill="1" applyBorder="1" applyAlignment="1">
      <alignment horizontal="left" vertical="center" wrapText="1"/>
    </xf>
    <xf numFmtId="0" fontId="24" fillId="5" borderId="43" xfId="0" applyFont="1" applyFill="1" applyBorder="1" applyAlignment="1">
      <alignment horizontal="left" vertical="top"/>
    </xf>
    <xf numFmtId="0" fontId="0" fillId="0" borderId="2" xfId="0" applyBorder="1" applyAlignment="1">
      <alignment wrapText="1"/>
    </xf>
    <xf numFmtId="0" fontId="0" fillId="0" borderId="2" xfId="0" applyBorder="1" applyAlignment="1">
      <alignment horizontal="left" vertical="top" wrapText="1"/>
    </xf>
    <xf numFmtId="0" fontId="0" fillId="0" borderId="2" xfId="0" applyBorder="1" applyAlignment="1">
      <alignment vertical="top" wrapText="1"/>
    </xf>
    <xf numFmtId="0" fontId="25" fillId="0" borderId="2" xfId="7" applyBorder="1" applyAlignment="1">
      <alignment vertical="top"/>
    </xf>
    <xf numFmtId="0" fontId="0" fillId="0" borderId="0" xfId="0" applyAlignment="1">
      <alignment horizontal="left" vertical="top" wrapText="1"/>
    </xf>
    <xf numFmtId="0" fontId="2" fillId="0" borderId="0" xfId="0" applyFont="1" applyAlignment="1">
      <alignment horizontal="right"/>
    </xf>
    <xf numFmtId="0" fontId="9" fillId="14" borderId="48" xfId="0" applyFont="1" applyFill="1" applyBorder="1"/>
    <xf numFmtId="0" fontId="9" fillId="14" borderId="49" xfId="0" applyFont="1" applyFill="1" applyBorder="1"/>
    <xf numFmtId="0" fontId="9" fillId="15" borderId="48" xfId="0" applyFont="1" applyFill="1" applyBorder="1"/>
    <xf numFmtId="0" fontId="7" fillId="0" borderId="0" xfId="0" applyFont="1"/>
    <xf numFmtId="0" fontId="27" fillId="15" borderId="49" xfId="0" applyFont="1" applyFill="1" applyBorder="1"/>
    <xf numFmtId="0" fontId="4" fillId="3" borderId="2" xfId="0" applyFont="1" applyFill="1" applyBorder="1" applyAlignment="1">
      <alignment horizontal="left" vertical="top" wrapText="1"/>
    </xf>
    <xf numFmtId="49" fontId="13" fillId="3" borderId="2" xfId="0" applyNumberFormat="1" applyFont="1" applyFill="1" applyBorder="1" applyAlignment="1" applyProtection="1">
      <alignment horizontal="left" vertical="top" wrapText="1"/>
      <protection hidden="1"/>
    </xf>
    <xf numFmtId="49" fontId="13" fillId="3" borderId="2" xfId="0" applyNumberFormat="1" applyFont="1" applyFill="1" applyBorder="1" applyAlignment="1" applyProtection="1">
      <alignment horizontal="right" vertical="top" wrapText="1"/>
      <protection hidden="1"/>
    </xf>
    <xf numFmtId="49" fontId="13" fillId="3" borderId="2" xfId="0" applyNumberFormat="1" applyFont="1" applyFill="1" applyBorder="1" applyAlignment="1" applyProtection="1">
      <alignment vertical="top" wrapText="1"/>
      <protection hidden="1"/>
    </xf>
    <xf numFmtId="49" fontId="13" fillId="3" borderId="2" xfId="0" applyNumberFormat="1" applyFont="1" applyFill="1" applyBorder="1" applyAlignment="1" applyProtection="1">
      <alignment horizontal="center" vertical="top" wrapText="1"/>
      <protection hidden="1"/>
    </xf>
    <xf numFmtId="0" fontId="13" fillId="3" borderId="2" xfId="0" applyFont="1" applyFill="1" applyBorder="1" applyAlignment="1" applyProtection="1">
      <alignment horizontal="left" vertical="top" wrapText="1"/>
      <protection hidden="1"/>
    </xf>
    <xf numFmtId="44" fontId="13" fillId="3" borderId="2" xfId="6" applyFont="1" applyFill="1" applyBorder="1" applyAlignment="1" applyProtection="1">
      <alignment horizontal="center" vertical="top" wrapText="1"/>
      <protection hidden="1"/>
    </xf>
    <xf numFmtId="44" fontId="13" fillId="3" borderId="6" xfId="6" applyFont="1" applyFill="1" applyBorder="1" applyAlignment="1" applyProtection="1">
      <alignment horizontal="left" vertical="top" wrapText="1"/>
      <protection hidden="1"/>
    </xf>
    <xf numFmtId="2" fontId="13" fillId="3" borderId="7" xfId="0" applyNumberFormat="1" applyFont="1" applyFill="1" applyBorder="1" applyAlignment="1" applyProtection="1">
      <alignment horizontal="left" vertical="top" wrapText="1"/>
      <protection hidden="1"/>
    </xf>
    <xf numFmtId="2" fontId="13" fillId="3" borderId="8" xfId="0" applyNumberFormat="1" applyFont="1" applyFill="1" applyBorder="1" applyAlignment="1" applyProtection="1">
      <alignment horizontal="left" vertical="top" wrapText="1"/>
      <protection hidden="1"/>
    </xf>
    <xf numFmtId="166" fontId="0" fillId="0" borderId="0" xfId="0" applyNumberFormat="1" applyAlignment="1">
      <alignment horizontal="left"/>
    </xf>
    <xf numFmtId="0" fontId="4" fillId="0" borderId="0" xfId="0" applyFont="1" applyAlignment="1">
      <alignment horizontal="right"/>
    </xf>
    <xf numFmtId="0" fontId="12" fillId="12" borderId="29" xfId="0" applyFont="1" applyFill="1" applyBorder="1" applyAlignment="1">
      <alignment horizontal="center" vertical="center"/>
    </xf>
    <xf numFmtId="0" fontId="26" fillId="12" borderId="29" xfId="0" applyFont="1" applyFill="1" applyBorder="1" applyAlignment="1">
      <alignment horizontal="center" vertical="center"/>
    </xf>
    <xf numFmtId="0" fontId="28" fillId="0" borderId="0" xfId="0" applyFont="1"/>
    <xf numFmtId="0" fontId="29" fillId="10" borderId="2" xfId="0" applyFont="1" applyFill="1" applyBorder="1" applyAlignment="1">
      <alignment horizontal="left" vertical="top"/>
    </xf>
    <xf numFmtId="0" fontId="30" fillId="10" borderId="2" xfId="0" applyFont="1" applyFill="1" applyBorder="1" applyAlignment="1">
      <alignment horizontal="left" vertical="top" wrapText="1"/>
    </xf>
    <xf numFmtId="0" fontId="30" fillId="10" borderId="2" xfId="0" applyFont="1" applyFill="1" applyBorder="1" applyAlignment="1">
      <alignment horizontal="right" vertical="top" wrapText="1"/>
    </xf>
    <xf numFmtId="0" fontId="30" fillId="10" borderId="2" xfId="0" applyFont="1" applyFill="1" applyBorder="1" applyAlignment="1">
      <alignment horizontal="left" vertical="top"/>
    </xf>
    <xf numFmtId="0" fontId="31" fillId="10" borderId="2" xfId="0" applyFont="1" applyFill="1" applyBorder="1" applyAlignment="1">
      <alignment horizontal="left" vertical="top" wrapText="1"/>
    </xf>
    <xf numFmtId="0" fontId="32" fillId="10" borderId="2" xfId="0" applyFont="1" applyFill="1" applyBorder="1" applyAlignment="1" applyProtection="1">
      <alignment horizontal="left" vertical="top" wrapText="1"/>
      <protection hidden="1"/>
    </xf>
    <xf numFmtId="0" fontId="32" fillId="10" borderId="5" xfId="0" applyFont="1" applyFill="1" applyBorder="1" applyAlignment="1" applyProtection="1">
      <alignment horizontal="left" vertical="top" wrapText="1"/>
      <protection hidden="1"/>
    </xf>
    <xf numFmtId="44" fontId="29" fillId="10" borderId="15" xfId="6" applyFont="1" applyFill="1" applyBorder="1" applyAlignment="1" applyProtection="1">
      <alignment horizontal="left" vertical="top" wrapText="1"/>
      <protection hidden="1"/>
    </xf>
    <xf numFmtId="2" fontId="29" fillId="10" borderId="16" xfId="0" applyNumberFormat="1" applyFont="1" applyFill="1" applyBorder="1" applyAlignment="1" applyProtection="1">
      <alignment horizontal="left" vertical="top" wrapText="1"/>
      <protection hidden="1"/>
    </xf>
    <xf numFmtId="2" fontId="29" fillId="10" borderId="17" xfId="0" applyNumberFormat="1" applyFont="1" applyFill="1" applyBorder="1" applyAlignment="1" applyProtection="1">
      <alignment horizontal="left" vertical="top" wrapText="1"/>
      <protection hidden="1"/>
    </xf>
    <xf numFmtId="0" fontId="33" fillId="14" borderId="48" xfId="0" applyFont="1" applyFill="1" applyBorder="1"/>
    <xf numFmtId="0" fontId="33" fillId="14" borderId="49" xfId="0" applyFont="1" applyFill="1" applyBorder="1"/>
    <xf numFmtId="0" fontId="34" fillId="0" borderId="2" xfId="0" applyFont="1" applyBorder="1"/>
    <xf numFmtId="0" fontId="35" fillId="0" borderId="2" xfId="0" applyFont="1" applyBorder="1"/>
    <xf numFmtId="0" fontId="35" fillId="0" borderId="2" xfId="0" applyFont="1" applyBorder="1" applyAlignment="1">
      <alignment horizontal="left"/>
    </xf>
    <xf numFmtId="0" fontId="36" fillId="2" borderId="2" xfId="0" applyFont="1" applyFill="1" applyBorder="1"/>
    <xf numFmtId="0" fontId="35" fillId="2" borderId="2" xfId="0" applyFont="1" applyFill="1" applyBorder="1" applyAlignment="1">
      <alignment horizontal="left"/>
    </xf>
    <xf numFmtId="0" fontId="35" fillId="2" borderId="2" xfId="0" applyFont="1" applyFill="1" applyBorder="1" applyAlignment="1">
      <alignment horizontal="right"/>
    </xf>
    <xf numFmtId="0" fontId="35" fillId="2" borderId="2" xfId="0" applyFont="1" applyFill="1" applyBorder="1"/>
    <xf numFmtId="0" fontId="35" fillId="2" borderId="2" xfId="0" applyFont="1" applyFill="1" applyBorder="1" applyAlignment="1">
      <alignment horizontal="center"/>
    </xf>
    <xf numFmtId="44" fontId="37" fillId="2" borderId="2" xfId="6" applyFont="1" applyFill="1" applyBorder="1" applyAlignment="1">
      <alignment horizontal="center"/>
    </xf>
    <xf numFmtId="165" fontId="37" fillId="6" borderId="5" xfId="2" applyNumberFormat="1" applyFont="1" applyFill="1" applyBorder="1" applyAlignment="1" applyProtection="1">
      <alignment horizontal="center"/>
      <protection hidden="1"/>
    </xf>
    <xf numFmtId="44" fontId="38" fillId="4" borderId="18" xfId="6" applyFont="1" applyFill="1" applyBorder="1" applyAlignment="1">
      <alignment horizontal="right" vertical="center"/>
    </xf>
    <xf numFmtId="164" fontId="34" fillId="4" borderId="2" xfId="0" applyNumberFormat="1" applyFont="1" applyFill="1" applyBorder="1" applyAlignment="1">
      <alignment horizontal="right" vertical="center" wrapText="1"/>
    </xf>
    <xf numFmtId="164" fontId="34" fillId="4" borderId="10" xfId="2" applyNumberFormat="1" applyFont="1" applyFill="1" applyBorder="1" applyAlignment="1" applyProtection="1">
      <alignment horizontal="right" vertical="center"/>
    </xf>
    <xf numFmtId="0" fontId="38" fillId="0" borderId="2" xfId="0" applyFont="1" applyBorder="1"/>
    <xf numFmtId="0" fontId="35" fillId="2" borderId="2" xfId="0" quotePrefix="1" applyFont="1" applyFill="1" applyBorder="1" applyAlignment="1">
      <alignment horizontal="left"/>
    </xf>
    <xf numFmtId="0" fontId="36" fillId="0" borderId="2" xfId="0" applyFont="1" applyBorder="1"/>
    <xf numFmtId="0" fontId="35" fillId="15" borderId="48" xfId="0" applyFont="1" applyFill="1" applyBorder="1"/>
    <xf numFmtId="0" fontId="35" fillId="15" borderId="49" xfId="0" applyFont="1" applyFill="1" applyBorder="1"/>
    <xf numFmtId="0" fontId="33" fillId="2" borderId="2" xfId="0" applyFont="1" applyFill="1" applyBorder="1" applyAlignment="1">
      <alignment horizontal="left"/>
    </xf>
    <xf numFmtId="0" fontId="33" fillId="2" borderId="2" xfId="0" applyFont="1" applyFill="1" applyBorder="1"/>
    <xf numFmtId="0" fontId="33" fillId="15" borderId="48" xfId="0" applyFont="1" applyFill="1" applyBorder="1"/>
    <xf numFmtId="0" fontId="33" fillId="15" borderId="49" xfId="0" applyFont="1" applyFill="1" applyBorder="1"/>
    <xf numFmtId="0" fontId="36" fillId="2" borderId="2" xfId="0" applyFont="1" applyFill="1" applyBorder="1" applyAlignment="1">
      <alignment horizontal="left"/>
    </xf>
    <xf numFmtId="9" fontId="35" fillId="2" borderId="2" xfId="0" applyNumberFormat="1" applyFont="1" applyFill="1" applyBorder="1"/>
    <xf numFmtId="9" fontId="35" fillId="2" borderId="2" xfId="0" applyNumberFormat="1" applyFont="1" applyFill="1" applyBorder="1" applyAlignment="1">
      <alignment horizontal="left"/>
    </xf>
    <xf numFmtId="0" fontId="35" fillId="0" borderId="2" xfId="0" applyFont="1" applyBorder="1" applyAlignment="1">
      <alignment horizontal="right"/>
    </xf>
    <xf numFmtId="0" fontId="35" fillId="0" borderId="2" xfId="0" applyFont="1" applyBorder="1" applyAlignment="1">
      <alignment horizontal="center"/>
    </xf>
    <xf numFmtId="44" fontId="37" fillId="0" borderId="2" xfId="6" applyFont="1" applyBorder="1" applyAlignment="1">
      <alignment horizontal="center"/>
    </xf>
    <xf numFmtId="44" fontId="38" fillId="4" borderId="18" xfId="6" applyFont="1" applyFill="1" applyBorder="1" applyAlignment="1">
      <alignment horizontal="right"/>
    </xf>
    <xf numFmtId="44" fontId="38" fillId="4" borderId="18" xfId="6" applyFont="1" applyFill="1" applyBorder="1"/>
    <xf numFmtId="0" fontId="40" fillId="0" borderId="49" xfId="0" applyFont="1" applyBorder="1" applyAlignment="1">
      <alignment horizontal="left"/>
    </xf>
    <xf numFmtId="0" fontId="41" fillId="0" borderId="0" xfId="0" applyFont="1" applyAlignment="1">
      <alignment horizontal="left"/>
    </xf>
    <xf numFmtId="0" fontId="42" fillId="0" borderId="0" xfId="0" applyFont="1" applyAlignment="1">
      <alignment horizontal="left"/>
    </xf>
    <xf numFmtId="0" fontId="27" fillId="0" borderId="49" xfId="0" applyFont="1" applyBorder="1"/>
    <xf numFmtId="0" fontId="9" fillId="0" borderId="49" xfId="0" applyFont="1" applyBorder="1"/>
    <xf numFmtId="49" fontId="35" fillId="2" borderId="2" xfId="0" applyNumberFormat="1" applyFont="1" applyFill="1" applyBorder="1"/>
    <xf numFmtId="49" fontId="0" fillId="0" borderId="0" xfId="0" applyNumberFormat="1"/>
    <xf numFmtId="49" fontId="33" fillId="0" borderId="49" xfId="0" applyNumberFormat="1" applyFont="1" applyBorder="1" applyAlignment="1">
      <alignment horizontal="left"/>
    </xf>
    <xf numFmtId="49" fontId="33" fillId="0" borderId="49" xfId="0" applyNumberFormat="1" applyFont="1" applyBorder="1" applyAlignment="1">
      <alignment horizontal="left" wrapText="1"/>
    </xf>
    <xf numFmtId="49" fontId="36" fillId="2" borderId="2" xfId="0" applyNumberFormat="1" applyFont="1" applyFill="1" applyBorder="1"/>
    <xf numFmtId="49" fontId="35" fillId="0" borderId="49" xfId="0" applyNumberFormat="1" applyFont="1" applyBorder="1" applyAlignment="1">
      <alignment horizontal="left"/>
    </xf>
    <xf numFmtId="49" fontId="7" fillId="0" borderId="0" xfId="0" applyNumberFormat="1" applyFont="1" applyAlignment="1">
      <alignment horizontal="left"/>
    </xf>
    <xf numFmtId="49" fontId="0" fillId="0" borderId="0" xfId="0" applyNumberFormat="1" applyAlignment="1">
      <alignment horizontal="left"/>
    </xf>
    <xf numFmtId="49" fontId="36" fillId="2" borderId="49" xfId="0" applyNumberFormat="1" applyFont="1" applyFill="1" applyBorder="1"/>
    <xf numFmtId="0" fontId="29" fillId="10" borderId="2" xfId="0" applyFont="1" applyFill="1" applyBorder="1" applyAlignment="1">
      <alignment vertical="top"/>
    </xf>
    <xf numFmtId="0" fontId="29" fillId="10" borderId="3" xfId="0" applyFont="1" applyFill="1" applyBorder="1" applyAlignment="1">
      <alignment vertical="top"/>
    </xf>
    <xf numFmtId="49" fontId="11" fillId="10" borderId="3" xfId="0" applyNumberFormat="1" applyFont="1" applyFill="1" applyBorder="1" applyAlignment="1">
      <alignment horizontal="left" vertical="top"/>
    </xf>
    <xf numFmtId="0" fontId="39" fillId="10" borderId="3" xfId="0" applyFont="1" applyFill="1" applyBorder="1" applyAlignment="1">
      <alignment horizontal="left" vertical="top"/>
    </xf>
    <xf numFmtId="0" fontId="44" fillId="0" borderId="49" xfId="0" applyFont="1" applyBorder="1" applyAlignment="1">
      <alignment horizontal="right"/>
    </xf>
    <xf numFmtId="0" fontId="45" fillId="0" borderId="49" xfId="0" applyFont="1" applyBorder="1"/>
    <xf numFmtId="0" fontId="46" fillId="0" borderId="49" xfId="0" applyFont="1" applyBorder="1"/>
    <xf numFmtId="0" fontId="47" fillId="2" borderId="2" xfId="0" applyFont="1" applyFill="1" applyBorder="1"/>
    <xf numFmtId="0" fontId="47" fillId="2" borderId="48" xfId="0" applyFont="1" applyFill="1" applyBorder="1"/>
    <xf numFmtId="0" fontId="46" fillId="2" borderId="5" xfId="0" applyFont="1" applyFill="1" applyBorder="1"/>
    <xf numFmtId="0" fontId="48" fillId="2" borderId="2" xfId="0" applyFont="1" applyFill="1" applyBorder="1"/>
    <xf numFmtId="0" fontId="48" fillId="2" borderId="48" xfId="0" applyFont="1" applyFill="1" applyBorder="1"/>
    <xf numFmtId="49" fontId="4" fillId="0" borderId="2" xfId="0" applyNumberFormat="1" applyFont="1" applyBorder="1" applyAlignment="1">
      <alignment horizontal="left" vertical="center"/>
    </xf>
    <xf numFmtId="49" fontId="27" fillId="0" borderId="49" xfId="0" applyNumberFormat="1" applyFont="1" applyBorder="1"/>
    <xf numFmtId="49" fontId="9" fillId="0" borderId="49" xfId="0" applyNumberFormat="1" applyFont="1" applyBorder="1"/>
    <xf numFmtId="0" fontId="10" fillId="17" borderId="1" xfId="0" applyFont="1" applyFill="1" applyBorder="1" applyAlignment="1">
      <alignment wrapText="1"/>
    </xf>
    <xf numFmtId="0" fontId="7" fillId="12" borderId="1" xfId="0" applyFont="1" applyFill="1" applyBorder="1"/>
    <xf numFmtId="0" fontId="7" fillId="12" borderId="50" xfId="0" applyFont="1" applyFill="1" applyBorder="1"/>
    <xf numFmtId="0" fontId="7" fillId="12" borderId="1" xfId="0" applyFont="1" applyFill="1" applyBorder="1" applyAlignment="1">
      <alignment wrapText="1"/>
    </xf>
    <xf numFmtId="0" fontId="52" fillId="12" borderId="50" xfId="0" applyFont="1" applyFill="1" applyBorder="1"/>
    <xf numFmtId="0" fontId="52" fillId="12" borderId="1" xfId="0" applyFont="1" applyFill="1" applyBorder="1" applyAlignment="1">
      <alignment wrapText="1"/>
    </xf>
    <xf numFmtId="0" fontId="7" fillId="12" borderId="55" xfId="0" applyFont="1" applyFill="1" applyBorder="1" applyAlignment="1">
      <alignment wrapText="1"/>
    </xf>
    <xf numFmtId="0" fontId="7" fillId="12" borderId="55" xfId="0" applyFont="1" applyFill="1" applyBorder="1"/>
    <xf numFmtId="0" fontId="7" fillId="12" borderId="56" xfId="0" applyFont="1" applyFill="1" applyBorder="1"/>
    <xf numFmtId="0" fontId="7" fillId="12" borderId="1" xfId="0" applyFont="1" applyFill="1" applyBorder="1" applyAlignment="1">
      <alignment vertical="center"/>
    </xf>
    <xf numFmtId="0" fontId="10" fillId="17" borderId="36" xfId="0" applyFont="1" applyFill="1" applyBorder="1" applyAlignment="1">
      <alignment horizontal="left" vertical="top" wrapText="1"/>
    </xf>
    <xf numFmtId="0" fontId="10" fillId="17" borderId="50" xfId="0" applyFont="1" applyFill="1" applyBorder="1" applyAlignment="1">
      <alignment vertical="top" wrapText="1"/>
    </xf>
    <xf numFmtId="0" fontId="7" fillId="0" borderId="57" xfId="0" applyFont="1" applyBorder="1"/>
    <xf numFmtId="49" fontId="7" fillId="0" borderId="57" xfId="0" applyNumberFormat="1" applyFont="1" applyBorder="1" applyAlignment="1">
      <alignment horizontal="left"/>
    </xf>
    <xf numFmtId="0" fontId="41" fillId="0" borderId="57" xfId="0" applyFont="1" applyBorder="1" applyAlignment="1">
      <alignment horizontal="left"/>
    </xf>
    <xf numFmtId="0" fontId="10" fillId="0" borderId="57" xfId="0" applyFont="1" applyBorder="1"/>
    <xf numFmtId="0" fontId="2" fillId="0" borderId="57" xfId="0" applyFont="1" applyBorder="1"/>
    <xf numFmtId="0" fontId="2" fillId="0" borderId="57" xfId="0" applyFont="1" applyBorder="1" applyAlignment="1">
      <alignment horizontal="left"/>
    </xf>
    <xf numFmtId="0" fontId="28" fillId="0" borderId="57" xfId="0" applyFont="1" applyBorder="1"/>
    <xf numFmtId="0" fontId="2" fillId="0" borderId="57" xfId="0" applyFont="1" applyBorder="1" applyAlignment="1">
      <alignment horizontal="right"/>
    </xf>
    <xf numFmtId="0" fontId="2" fillId="0" borderId="57" xfId="0" applyFont="1" applyBorder="1" applyAlignment="1">
      <alignment horizontal="center"/>
    </xf>
    <xf numFmtId="44" fontId="18" fillId="0" borderId="57" xfId="6" applyFont="1" applyBorder="1" applyAlignment="1">
      <alignment horizontal="center"/>
    </xf>
    <xf numFmtId="0" fontId="18" fillId="0" borderId="57" xfId="0" applyFont="1" applyBorder="1" applyAlignment="1">
      <alignment horizontal="center"/>
    </xf>
    <xf numFmtId="44" fontId="56" fillId="4" borderId="57" xfId="6" applyFont="1" applyFill="1" applyBorder="1"/>
    <xf numFmtId="164" fontId="34" fillId="4" borderId="57" xfId="0" applyNumberFormat="1" applyFont="1" applyFill="1" applyBorder="1" applyAlignment="1">
      <alignment horizontal="right" vertical="center" wrapText="1"/>
    </xf>
    <xf numFmtId="164" fontId="34" fillId="4" borderId="57" xfId="2" applyNumberFormat="1" applyFont="1" applyFill="1" applyBorder="1" applyAlignment="1" applyProtection="1">
      <alignment horizontal="right" vertical="center"/>
    </xf>
    <xf numFmtId="0" fontId="33" fillId="15" borderId="58" xfId="0" applyFont="1" applyFill="1" applyBorder="1"/>
    <xf numFmtId="0" fontId="33" fillId="15" borderId="59" xfId="0" applyFont="1" applyFill="1" applyBorder="1"/>
    <xf numFmtId="49" fontId="33" fillId="0" borderId="59" xfId="0" applyNumberFormat="1" applyFont="1" applyBorder="1" applyAlignment="1">
      <alignment horizontal="left"/>
    </xf>
    <xf numFmtId="0" fontId="40" fillId="0" borderId="59" xfId="0" applyFont="1" applyBorder="1" applyAlignment="1">
      <alignment horizontal="left"/>
    </xf>
    <xf numFmtId="0" fontId="34" fillId="0" borderId="60" xfId="0" applyFont="1" applyBorder="1"/>
    <xf numFmtId="0" fontId="35" fillId="0" borderId="60" xfId="0" applyFont="1" applyBorder="1"/>
    <xf numFmtId="0" fontId="35" fillId="0" borderId="60" xfId="0" applyFont="1" applyBorder="1" applyAlignment="1">
      <alignment horizontal="left"/>
    </xf>
    <xf numFmtId="0" fontId="36" fillId="0" borderId="60" xfId="0" applyFont="1" applyBorder="1"/>
    <xf numFmtId="0" fontId="35" fillId="0" borderId="60" xfId="0" applyFont="1" applyBorder="1" applyAlignment="1">
      <alignment horizontal="right"/>
    </xf>
    <xf numFmtId="0" fontId="35" fillId="2" borderId="60" xfId="0" applyFont="1" applyFill="1" applyBorder="1"/>
    <xf numFmtId="0" fontId="35" fillId="0" borderId="60" xfId="0" applyFont="1" applyBorder="1" applyAlignment="1">
      <alignment horizontal="center"/>
    </xf>
    <xf numFmtId="44" fontId="37" fillId="0" borderId="60" xfId="6" applyFont="1" applyBorder="1" applyAlignment="1">
      <alignment horizontal="center"/>
    </xf>
    <xf numFmtId="165" fontId="37" fillId="6" borderId="61" xfId="2" applyNumberFormat="1" applyFont="1" applyFill="1" applyBorder="1" applyAlignment="1" applyProtection="1">
      <alignment horizontal="center"/>
      <protection hidden="1"/>
    </xf>
    <xf numFmtId="44" fontId="38" fillId="4" borderId="62" xfId="6" applyFont="1" applyFill="1" applyBorder="1"/>
    <xf numFmtId="164" fontId="34" fillId="4" borderId="60" xfId="0" applyNumberFormat="1" applyFont="1" applyFill="1" applyBorder="1" applyAlignment="1">
      <alignment horizontal="right" vertical="center" wrapText="1"/>
    </xf>
    <xf numFmtId="164" fontId="34" fillId="4" borderId="63" xfId="2" applyNumberFormat="1" applyFont="1" applyFill="1" applyBorder="1" applyAlignment="1" applyProtection="1">
      <alignment horizontal="right" vertical="center"/>
    </xf>
    <xf numFmtId="0" fontId="36" fillId="0" borderId="57" xfId="0" applyFont="1" applyBorder="1"/>
    <xf numFmtId="0" fontId="29" fillId="10" borderId="3" xfId="0" applyFont="1" applyFill="1" applyBorder="1" applyAlignment="1">
      <alignment horizontal="left" vertical="top"/>
    </xf>
    <xf numFmtId="0" fontId="57" fillId="0" borderId="3" xfId="0" applyFont="1" applyBorder="1" applyAlignment="1">
      <alignment horizontal="center"/>
    </xf>
    <xf numFmtId="0" fontId="57" fillId="0" borderId="64" xfId="0" applyFont="1" applyBorder="1" applyAlignment="1">
      <alignment horizontal="center"/>
    </xf>
    <xf numFmtId="0" fontId="26" fillId="0" borderId="57" xfId="0" applyFont="1" applyBorder="1" applyAlignment="1">
      <alignment horizontal="center"/>
    </xf>
    <xf numFmtId="0" fontId="26" fillId="0" borderId="0" xfId="0" applyFont="1" applyAlignment="1">
      <alignment horizontal="center"/>
    </xf>
    <xf numFmtId="0" fontId="11" fillId="12" borderId="28" xfId="0" applyFont="1" applyFill="1" applyBorder="1" applyAlignment="1">
      <alignment horizontal="left" vertical="center" wrapText="1"/>
    </xf>
    <xf numFmtId="0" fontId="58" fillId="2" borderId="2" xfId="0" applyFont="1" applyFill="1" applyBorder="1"/>
    <xf numFmtId="166" fontId="59" fillId="0" borderId="0" xfId="0" applyNumberFormat="1" applyFont="1"/>
    <xf numFmtId="0" fontId="7" fillId="12" borderId="50" xfId="0" applyFont="1" applyFill="1" applyBorder="1" applyAlignment="1">
      <alignment vertical="top" wrapText="1"/>
    </xf>
    <xf numFmtId="0" fontId="7" fillId="12" borderId="1" xfId="0" applyFont="1" applyFill="1" applyBorder="1" applyAlignment="1">
      <alignment vertical="top"/>
    </xf>
    <xf numFmtId="0" fontId="7" fillId="12" borderId="1" xfId="0" applyFont="1" applyFill="1" applyBorder="1" applyAlignment="1">
      <alignment vertical="top" wrapText="1"/>
    </xf>
    <xf numFmtId="0" fontId="10" fillId="12" borderId="54" xfId="0" applyFont="1" applyFill="1" applyBorder="1" applyAlignment="1">
      <alignment vertical="center" wrapText="1"/>
    </xf>
    <xf numFmtId="6" fontId="7" fillId="12" borderId="50" xfId="0" applyNumberFormat="1" applyFont="1" applyFill="1" applyBorder="1" applyAlignment="1">
      <alignment horizontal="left"/>
    </xf>
    <xf numFmtId="6" fontId="52" fillId="12" borderId="50" xfId="0" applyNumberFormat="1" applyFont="1" applyFill="1" applyBorder="1" applyAlignment="1">
      <alignment horizontal="left"/>
    </xf>
    <xf numFmtId="49" fontId="33" fillId="0" borderId="67" xfId="0" applyNumberFormat="1" applyFont="1" applyBorder="1" applyAlignment="1">
      <alignment horizontal="left"/>
    </xf>
    <xf numFmtId="167" fontId="35" fillId="0" borderId="57" xfId="8" applyNumberFormat="1" applyFont="1" applyBorder="1" applyAlignment="1">
      <alignment horizontal="left"/>
    </xf>
    <xf numFmtId="49" fontId="33" fillId="0" borderId="57" xfId="0" applyNumberFormat="1" applyFont="1" applyBorder="1" applyAlignment="1">
      <alignment horizontal="left"/>
    </xf>
    <xf numFmtId="49" fontId="59" fillId="0" borderId="57" xfId="0" applyNumberFormat="1" applyFont="1" applyBorder="1"/>
    <xf numFmtId="49" fontId="0" fillId="0" borderId="57" xfId="0" applyNumberFormat="1" applyBorder="1"/>
    <xf numFmtId="0" fontId="33" fillId="14" borderId="67" xfId="0" applyFont="1" applyFill="1" applyBorder="1"/>
    <xf numFmtId="49" fontId="33" fillId="6" borderId="59" xfId="0" applyNumberFormat="1" applyFont="1" applyFill="1" applyBorder="1" applyAlignment="1">
      <alignment horizontal="left"/>
    </xf>
    <xf numFmtId="0" fontId="4" fillId="0" borderId="57" xfId="0" applyFont="1" applyBorder="1"/>
    <xf numFmtId="0" fontId="0" fillId="0" borderId="57" xfId="0" applyBorder="1"/>
    <xf numFmtId="0" fontId="34" fillId="0" borderId="57" xfId="0" applyFont="1" applyBorder="1"/>
    <xf numFmtId="0" fontId="33" fillId="2" borderId="57" xfId="0" applyFont="1" applyFill="1" applyBorder="1"/>
    <xf numFmtId="0" fontId="0" fillId="0" borderId="57" xfId="0" applyBorder="1" applyAlignment="1">
      <alignment horizontal="left"/>
    </xf>
    <xf numFmtId="0" fontId="0" fillId="0" borderId="0" xfId="0" applyAlignment="1">
      <alignment wrapText="1"/>
    </xf>
    <xf numFmtId="0" fontId="10" fillId="3" borderId="2" xfId="0" applyFont="1" applyFill="1" applyBorder="1" applyAlignment="1">
      <alignment vertical="top"/>
    </xf>
    <xf numFmtId="0" fontId="10" fillId="3" borderId="3" xfId="0" applyFont="1" applyFill="1" applyBorder="1" applyAlignment="1">
      <alignment vertical="top" wrapText="1"/>
    </xf>
    <xf numFmtId="0" fontId="43" fillId="3" borderId="3" xfId="0" applyFont="1" applyFill="1" applyBorder="1" applyAlignment="1">
      <alignment vertical="top" wrapText="1"/>
    </xf>
    <xf numFmtId="0" fontId="0" fillId="0" borderId="0" xfId="0" applyAlignment="1">
      <alignment horizontal="left" vertical="top"/>
    </xf>
    <xf numFmtId="0" fontId="4" fillId="3" borderId="0" xfId="0" applyFont="1" applyFill="1" applyAlignment="1">
      <alignment horizontal="left" vertical="top" wrapText="1"/>
    </xf>
    <xf numFmtId="0" fontId="19" fillId="0" borderId="37" xfId="0" applyFont="1" applyBorder="1" applyAlignment="1">
      <alignment horizontal="center"/>
    </xf>
    <xf numFmtId="0" fontId="19" fillId="0" borderId="38" xfId="0" applyFont="1" applyBorder="1" applyAlignment="1">
      <alignment horizontal="center"/>
    </xf>
    <xf numFmtId="0" fontId="19" fillId="0" borderId="39" xfId="0" applyFont="1" applyBorder="1" applyAlignment="1">
      <alignment horizontal="center"/>
    </xf>
    <xf numFmtId="0" fontId="21" fillId="11" borderId="21" xfId="0" applyFont="1" applyFill="1" applyBorder="1" applyAlignment="1">
      <alignment horizontal="center" vertical="center"/>
    </xf>
    <xf numFmtId="0" fontId="21" fillId="11" borderId="22" xfId="0" applyFont="1" applyFill="1" applyBorder="1" applyAlignment="1">
      <alignment horizontal="center" vertical="center"/>
    </xf>
    <xf numFmtId="0" fontId="21" fillId="11" borderId="23" xfId="0" applyFont="1" applyFill="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7" borderId="21" xfId="0" applyFont="1" applyFill="1" applyBorder="1" applyAlignment="1">
      <alignment horizontal="center" vertical="center"/>
    </xf>
    <xf numFmtId="0" fontId="21" fillId="7" borderId="22" xfId="0" applyFont="1" applyFill="1" applyBorder="1" applyAlignment="1">
      <alignment horizontal="center" vertical="center"/>
    </xf>
    <xf numFmtId="0" fontId="21" fillId="7" borderId="23" xfId="0" applyFont="1" applyFill="1" applyBorder="1" applyAlignment="1">
      <alignment horizontal="center" vertical="center"/>
    </xf>
    <xf numFmtId="0" fontId="21" fillId="8" borderId="21" xfId="0" applyFont="1" applyFill="1" applyBorder="1" applyAlignment="1">
      <alignment horizontal="center" vertical="center"/>
    </xf>
    <xf numFmtId="0" fontId="21" fillId="8" borderId="22" xfId="0" applyFont="1" applyFill="1" applyBorder="1" applyAlignment="1">
      <alignment horizontal="center" vertical="center"/>
    </xf>
    <xf numFmtId="0" fontId="21" fillId="8" borderId="23" xfId="0" applyFont="1" applyFill="1" applyBorder="1" applyAlignment="1">
      <alignment horizontal="center" vertical="center"/>
    </xf>
    <xf numFmtId="0" fontId="21" fillId="9" borderId="21" xfId="0" applyFont="1" applyFill="1" applyBorder="1" applyAlignment="1">
      <alignment horizontal="center" vertical="center"/>
    </xf>
    <xf numFmtId="0" fontId="21" fillId="9" borderId="22" xfId="0" applyFont="1" applyFill="1" applyBorder="1" applyAlignment="1">
      <alignment horizontal="center" vertical="center"/>
    </xf>
    <xf numFmtId="0" fontId="21" fillId="9" borderId="23" xfId="0" applyFont="1" applyFill="1" applyBorder="1" applyAlignment="1">
      <alignment horizontal="center" vertical="center"/>
    </xf>
    <xf numFmtId="0" fontId="21" fillId="10" borderId="21" xfId="0" applyFont="1" applyFill="1" applyBorder="1" applyAlignment="1">
      <alignment horizontal="center" vertical="center"/>
    </xf>
    <xf numFmtId="0" fontId="21" fillId="10" borderId="22" xfId="0" applyFont="1" applyFill="1" applyBorder="1" applyAlignment="1">
      <alignment horizontal="center" vertical="center"/>
    </xf>
    <xf numFmtId="0" fontId="21" fillId="10" borderId="23" xfId="0" applyFont="1" applyFill="1" applyBorder="1" applyAlignment="1">
      <alignment horizontal="center" vertical="center"/>
    </xf>
    <xf numFmtId="0" fontId="4" fillId="0" borderId="0" xfId="0" applyFont="1" applyAlignment="1">
      <alignment horizontal="left" vertical="top" wrapText="1"/>
    </xf>
    <xf numFmtId="0" fontId="49" fillId="16" borderId="47" xfId="0" applyFont="1" applyFill="1" applyBorder="1" applyAlignment="1"/>
    <xf numFmtId="0" fontId="26" fillId="12" borderId="43"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1" fillId="12" borderId="28" xfId="0" applyFont="1" applyFill="1" applyBorder="1" applyAlignment="1">
      <alignment horizontal="left" vertical="center" wrapText="1"/>
    </xf>
    <xf numFmtId="0" fontId="12" fillId="12" borderId="29" xfId="0" applyFont="1" applyFill="1" applyBorder="1" applyAlignment="1">
      <alignment horizontal="center" vertical="center"/>
    </xf>
    <xf numFmtId="0" fontId="26" fillId="12" borderId="29" xfId="0" applyFont="1" applyFill="1" applyBorder="1" applyAlignment="1">
      <alignment horizontal="center" vertical="center"/>
    </xf>
    <xf numFmtId="0" fontId="26" fillId="12" borderId="65" xfId="0" applyFont="1" applyFill="1" applyBorder="1" applyAlignment="1">
      <alignment horizontal="center" vertical="center"/>
    </xf>
    <xf numFmtId="0" fontId="26" fillId="12" borderId="40" xfId="0" applyFont="1" applyFill="1" applyBorder="1" applyAlignment="1">
      <alignment horizontal="center" vertical="center"/>
    </xf>
    <xf numFmtId="0" fontId="26" fillId="12" borderId="66" xfId="0" applyFont="1" applyFill="1" applyBorder="1" applyAlignment="1">
      <alignment horizontal="center" vertical="center"/>
    </xf>
    <xf numFmtId="0" fontId="26" fillId="12" borderId="33" xfId="0" applyFont="1" applyFill="1" applyBorder="1" applyAlignment="1">
      <alignment horizontal="center" vertical="center"/>
    </xf>
    <xf numFmtId="0" fontId="26" fillId="12" borderId="29" xfId="0" applyFont="1" applyFill="1" applyBorder="1" applyAlignment="1">
      <alignment horizontal="center" vertical="center" wrapText="1"/>
    </xf>
    <xf numFmtId="0" fontId="26" fillId="12" borderId="33" xfId="0" applyFont="1" applyFill="1" applyBorder="1" applyAlignment="1">
      <alignment horizontal="center" vertical="center" wrapText="1"/>
    </xf>
    <xf numFmtId="0" fontId="20" fillId="13" borderId="24" xfId="0" applyFont="1" applyFill="1" applyBorder="1" applyAlignment="1">
      <alignment horizontal="center" vertical="center"/>
    </xf>
    <xf numFmtId="0" fontId="20" fillId="13" borderId="25" xfId="0" applyFont="1" applyFill="1" applyBorder="1" applyAlignment="1">
      <alignment horizontal="center" vertical="center"/>
    </xf>
    <xf numFmtId="0" fontId="20" fillId="13" borderId="46" xfId="0" applyFont="1" applyFill="1" applyBorder="1" applyAlignment="1">
      <alignment horizontal="center" vertical="center"/>
    </xf>
    <xf numFmtId="0" fontId="54" fillId="18" borderId="44" xfId="0" applyFont="1" applyFill="1" applyBorder="1" applyAlignment="1">
      <alignment vertical="top" wrapText="1"/>
    </xf>
    <xf numFmtId="0" fontId="50" fillId="18" borderId="41" xfId="0" applyFont="1" applyFill="1" applyBorder="1" applyAlignment="1">
      <alignment vertical="top" wrapText="1"/>
    </xf>
    <xf numFmtId="0" fontId="50" fillId="18" borderId="53" xfId="0" applyFont="1" applyFill="1" applyBorder="1" applyAlignment="1">
      <alignment vertical="top" wrapText="1"/>
    </xf>
    <xf numFmtId="0" fontId="51" fillId="12" borderId="42" xfId="0" applyFont="1" applyFill="1" applyBorder="1" applyAlignment="1">
      <alignment vertical="center" wrapText="1"/>
    </xf>
    <xf numFmtId="0" fontId="51" fillId="12" borderId="51" xfId="0" applyFont="1" applyFill="1" applyBorder="1" applyAlignment="1">
      <alignment vertical="center" wrapText="1"/>
    </xf>
    <xf numFmtId="0" fontId="52" fillId="12" borderId="40" xfId="0" applyFont="1" applyFill="1" applyBorder="1" applyAlignment="1">
      <alignment vertical="center"/>
    </xf>
    <xf numFmtId="0" fontId="52" fillId="12" borderId="52" xfId="0" applyFont="1" applyFill="1" applyBorder="1" applyAlignment="1">
      <alignment vertical="center"/>
    </xf>
    <xf numFmtId="0" fontId="7" fillId="12" borderId="40" xfId="0" applyFont="1" applyFill="1" applyBorder="1" applyAlignment="1">
      <alignment vertical="center"/>
    </xf>
    <xf numFmtId="0" fontId="7" fillId="12" borderId="52" xfId="0" applyFont="1" applyFill="1" applyBorder="1" applyAlignment="1">
      <alignment vertical="center"/>
    </xf>
    <xf numFmtId="0" fontId="10" fillId="12" borderId="42" xfId="0" applyFont="1" applyFill="1" applyBorder="1" applyAlignment="1">
      <alignment horizontal="left" wrapText="1"/>
    </xf>
    <xf numFmtId="0" fontId="10" fillId="12" borderId="51" xfId="0" applyFont="1" applyFill="1" applyBorder="1" applyAlignment="1">
      <alignment horizontal="left" wrapText="1"/>
    </xf>
    <xf numFmtId="0" fontId="54" fillId="18" borderId="44" xfId="0" applyFont="1" applyFill="1" applyBorder="1" applyAlignment="1">
      <alignment horizontal="left" vertical="top" wrapText="1"/>
    </xf>
    <xf numFmtId="0" fontId="50" fillId="18" borderId="41" xfId="0" applyFont="1" applyFill="1" applyBorder="1" applyAlignment="1">
      <alignment horizontal="left" vertical="top" wrapText="1"/>
    </xf>
    <xf numFmtId="0" fontId="50" fillId="18" borderId="53" xfId="0" applyFont="1" applyFill="1" applyBorder="1" applyAlignment="1">
      <alignment horizontal="left" vertical="top" wrapText="1"/>
    </xf>
    <xf numFmtId="0" fontId="10" fillId="12" borderId="42" xfId="0" applyFont="1" applyFill="1" applyBorder="1" applyAlignment="1">
      <alignment vertical="center" wrapText="1"/>
    </xf>
    <xf numFmtId="0" fontId="10" fillId="12" borderId="51" xfId="0" applyFont="1" applyFill="1" applyBorder="1" applyAlignment="1">
      <alignment vertical="center" wrapText="1"/>
    </xf>
    <xf numFmtId="0" fontId="7" fillId="12" borderId="40" xfId="0" applyFont="1" applyFill="1" applyBorder="1" applyAlignment="1">
      <alignment vertical="top"/>
    </xf>
    <xf numFmtId="0" fontId="7" fillId="12" borderId="52" xfId="0" applyFont="1" applyFill="1" applyBorder="1" applyAlignment="1">
      <alignment vertical="top"/>
    </xf>
  </cellXfs>
  <cellStyles count="9">
    <cellStyle name="Comma" xfId="1" builtinId="3"/>
    <cellStyle name="Currency" xfId="6" builtinId="4"/>
    <cellStyle name="Hyperlink" xfId="7" builtinId="8"/>
    <cellStyle name="Normal" xfId="0" builtinId="0"/>
    <cellStyle name="Normálna 3" xfId="5" xr:uid="{38E39020-6E65-43EE-BCEF-FBE9B082A39D}"/>
    <cellStyle name="Normální 3" xfId="3" xr:uid="{5BA5B588-F5B4-4709-B703-BB02E91BD2E1}"/>
    <cellStyle name="Percent" xfId="2" builtinId="5"/>
    <cellStyle name="Percent 2" xfId="4" xr:uid="{27E8DA0D-2DE4-4CD1-9ED3-EB76C8E4CFB9}"/>
    <cellStyle name="Standard 2" xfId="8" xr:uid="{66E3C0BB-6E7A-4273-8BC3-C200351F0EE4}"/>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enderakova, Katarina" id="{0BC026E0-A56C-4E55-9A83-D7C0A58FEE20}" userId="S::Katarina.Senderakova@saint-gobain.com::ec6744a4-0f1a-4609-bac4-7975fc33019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2" dT="2024-12-11T19:24:14.63" personId="{0BC026E0-A56C-4E55-9A83-D7C0A58FEE20}" id="{A301D465-0E8A-454C-959D-088374C65F0F}">
    <text>=RIGHT(L2;LEN(L2)-FIND("/";L2))</text>
  </threadedComment>
</ThreadedComments>
</file>

<file path=xl/threadedComments/threadedComment2.xml><?xml version="1.0" encoding="utf-8"?>
<ThreadedComments xmlns="http://schemas.microsoft.com/office/spreadsheetml/2018/threadedcomments" xmlns:x="http://schemas.openxmlformats.org/spreadsheetml/2006/main">
  <threadedComment ref="M174" dT="2025-01-19T10:54:56.70" personId="{0BC026E0-A56C-4E55-9A83-D7C0A58FEE20}" id="{A61271BC-FDFA-4033-8F5C-6571640F5DD5}">
    <text>V cenníku boli asi omylom vyššie ceny: 
1,129
1,192
1,338
Erik mal pre obchod nižšie upravené</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F2263-8FA8-4AE1-8192-B7D490FE0490}">
  <dimension ref="A1:W355"/>
  <sheetViews>
    <sheetView tabSelected="1" zoomScaleNormal="100" workbookViewId="0">
      <pane xSplit="7" ySplit="1" topLeftCell="H2" activePane="bottomRight" state="frozen"/>
      <selection pane="topRight" activeCell="F1" sqref="F1"/>
      <selection pane="bottomLeft" activeCell="A2" sqref="A2"/>
      <selection pane="bottomRight" activeCell="B3" sqref="B3"/>
    </sheetView>
  </sheetViews>
  <sheetFormatPr defaultRowHeight="15" customHeight="1" x14ac:dyDescent="0.25"/>
  <cols>
    <col min="2" max="2" width="23.85546875" customWidth="1"/>
    <col min="3" max="3" width="14.42578125" style="227" customWidth="1"/>
    <col min="4" max="4" width="15.7109375" style="227" customWidth="1"/>
    <col min="5" max="5" width="17.28515625" style="217" customWidth="1"/>
    <col min="6" max="6" width="26.5703125" style="6" customWidth="1"/>
    <col min="7" max="7" width="18.28515625" style="1" customWidth="1"/>
    <col min="8" max="8" width="11.7109375" style="4" customWidth="1"/>
    <col min="9" max="9" width="18.28515625" style="172" customWidth="1"/>
    <col min="10" max="10" width="14.140625" style="10" customWidth="1"/>
    <col min="11" max="11" width="9" style="152" customWidth="1"/>
    <col min="12" max="12" width="6.28515625" style="1" customWidth="1"/>
    <col min="13" max="13" width="11.28515625" style="1" customWidth="1"/>
    <col min="14" max="14" width="9.7109375" style="1" customWidth="1"/>
    <col min="15" max="15" width="11.7109375" style="1" customWidth="1"/>
    <col min="16" max="16" width="9.140625" style="5" customWidth="1"/>
    <col min="17" max="17" width="10.28515625" style="66" customWidth="1"/>
    <col min="18" max="18" width="8.7109375" style="67" customWidth="1"/>
    <col min="19" max="19" width="12.7109375" style="52" customWidth="1"/>
    <col min="20" max="20" width="15.7109375" style="3" customWidth="1"/>
    <col min="21" max="21" width="15.28515625" style="3" customWidth="1"/>
    <col min="22" max="22" width="17.7109375" style="291" customWidth="1"/>
    <col min="23" max="23" width="16.140625" customWidth="1"/>
  </cols>
  <sheetData>
    <row r="1" spans="1:22" s="51" customFormat="1" ht="66.75" customHeight="1" x14ac:dyDescent="0.25">
      <c r="A1" s="229" t="s">
        <v>0</v>
      </c>
      <c r="B1" s="230" t="s">
        <v>1</v>
      </c>
      <c r="C1" s="231" t="s">
        <v>2</v>
      </c>
      <c r="D1" s="231" t="s">
        <v>3</v>
      </c>
      <c r="E1" s="232" t="s">
        <v>4</v>
      </c>
      <c r="F1" s="173" t="s">
        <v>5</v>
      </c>
      <c r="G1" s="174" t="s">
        <v>6</v>
      </c>
      <c r="H1" s="174" t="s">
        <v>7</v>
      </c>
      <c r="I1" s="174" t="s">
        <v>8</v>
      </c>
      <c r="J1" s="174" t="s">
        <v>9</v>
      </c>
      <c r="K1" s="175" t="s">
        <v>10</v>
      </c>
      <c r="L1" s="176" t="s">
        <v>11</v>
      </c>
      <c r="M1" s="174" t="s">
        <v>12</v>
      </c>
      <c r="N1" s="174" t="s">
        <v>13</v>
      </c>
      <c r="O1" s="174" t="s">
        <v>14</v>
      </c>
      <c r="P1" s="177" t="s">
        <v>15</v>
      </c>
      <c r="Q1" s="178" t="s">
        <v>16</v>
      </c>
      <c r="R1" s="179" t="s">
        <v>17</v>
      </c>
      <c r="S1" s="180" t="s">
        <v>18</v>
      </c>
      <c r="T1" s="181" t="s">
        <v>19</v>
      </c>
      <c r="U1" s="182" t="s">
        <v>20</v>
      </c>
      <c r="V1" s="287" t="s">
        <v>21</v>
      </c>
    </row>
    <row r="2" spans="1:22" x14ac:dyDescent="0.25">
      <c r="A2" s="183" t="s">
        <v>22</v>
      </c>
      <c r="B2" s="184" t="s">
        <v>23</v>
      </c>
      <c r="C2" s="222" t="s">
        <v>24</v>
      </c>
      <c r="D2" s="222" t="s">
        <v>25</v>
      </c>
      <c r="E2" s="215" t="s">
        <v>26</v>
      </c>
      <c r="F2" s="185" t="s">
        <v>27</v>
      </c>
      <c r="G2" s="186"/>
      <c r="H2" s="187"/>
      <c r="I2" s="188" t="s">
        <v>28</v>
      </c>
      <c r="J2" s="189" t="s">
        <v>29</v>
      </c>
      <c r="K2" s="190">
        <v>25</v>
      </c>
      <c r="L2" s="191" t="s">
        <v>30</v>
      </c>
      <c r="M2" s="191" t="s">
        <v>31</v>
      </c>
      <c r="N2" s="191">
        <v>48</v>
      </c>
      <c r="O2" s="191">
        <f>N2*K2</f>
        <v>1200</v>
      </c>
      <c r="P2" s="192"/>
      <c r="Q2" s="193">
        <v>0.37</v>
      </c>
      <c r="R2" s="194">
        <f t="shared" ref="R2:R112" si="0">1-Q2/S2</f>
        <v>2.6315789473684181E-2</v>
      </c>
      <c r="S2" s="195">
        <v>0.38</v>
      </c>
      <c r="T2" s="196">
        <f>ROUND(S2*K2, 2)</f>
        <v>9.5</v>
      </c>
      <c r="U2" s="197">
        <f>ROUND(1.23*T2, 2)</f>
        <v>11.69</v>
      </c>
      <c r="V2" s="288" t="s">
        <v>32</v>
      </c>
    </row>
    <row r="3" spans="1:22" x14ac:dyDescent="0.25">
      <c r="A3" s="183" t="s">
        <v>22</v>
      </c>
      <c r="B3" s="184" t="s">
        <v>23</v>
      </c>
      <c r="C3" s="221" t="s">
        <v>33</v>
      </c>
      <c r="D3" s="221" t="s">
        <v>34</v>
      </c>
      <c r="E3" s="215" t="s">
        <v>35</v>
      </c>
      <c r="F3" s="185" t="s">
        <v>36</v>
      </c>
      <c r="G3" s="186"/>
      <c r="H3" s="187"/>
      <c r="I3" s="188" t="s">
        <v>37</v>
      </c>
      <c r="J3" s="189" t="s">
        <v>29</v>
      </c>
      <c r="K3" s="190">
        <v>25</v>
      </c>
      <c r="L3" s="191" t="s">
        <v>30</v>
      </c>
      <c r="M3" s="191" t="s">
        <v>31</v>
      </c>
      <c r="N3" s="191">
        <v>48</v>
      </c>
      <c r="O3" s="191">
        <f t="shared" ref="O3:O113" si="1">N3*K3</f>
        <v>1200</v>
      </c>
      <c r="P3" s="192"/>
      <c r="Q3" s="193">
        <v>0.53</v>
      </c>
      <c r="R3" s="194">
        <f t="shared" si="0"/>
        <v>1.851851851851849E-2</v>
      </c>
      <c r="S3" s="195">
        <v>0.54</v>
      </c>
      <c r="T3" s="196">
        <f t="shared" ref="T3:T113" si="2">ROUND(S3*K3, 2)</f>
        <v>13.5</v>
      </c>
      <c r="U3" s="197">
        <f t="shared" ref="U3:U113" si="3">ROUND(1.23*T3, 2)</f>
        <v>16.61</v>
      </c>
      <c r="V3" s="288" t="s">
        <v>32</v>
      </c>
    </row>
    <row r="4" spans="1:22" x14ac:dyDescent="0.25">
      <c r="A4" s="183" t="s">
        <v>22</v>
      </c>
      <c r="B4" s="184" t="s">
        <v>23</v>
      </c>
      <c r="C4" s="222">
        <v>738600085</v>
      </c>
      <c r="D4" s="222" t="s">
        <v>38</v>
      </c>
      <c r="E4" s="215" t="s">
        <v>39</v>
      </c>
      <c r="F4" s="185" t="s">
        <v>40</v>
      </c>
      <c r="G4" s="186"/>
      <c r="H4" s="187"/>
      <c r="I4" s="188" t="s">
        <v>41</v>
      </c>
      <c r="J4" s="189" t="s">
        <v>29</v>
      </c>
      <c r="K4" s="190">
        <v>25</v>
      </c>
      <c r="L4" s="191" t="s">
        <v>30</v>
      </c>
      <c r="M4" s="191" t="s">
        <v>31</v>
      </c>
      <c r="N4" s="191">
        <v>42</v>
      </c>
      <c r="O4" s="191">
        <f t="shared" si="1"/>
        <v>1050</v>
      </c>
      <c r="P4" s="192" t="s">
        <v>42</v>
      </c>
      <c r="Q4" s="193">
        <v>0.87</v>
      </c>
      <c r="R4" s="194">
        <f t="shared" si="0"/>
        <v>-6.0975609756097615E-2</v>
      </c>
      <c r="S4" s="195">
        <v>0.82</v>
      </c>
      <c r="T4" s="196">
        <f t="shared" si="2"/>
        <v>20.5</v>
      </c>
      <c r="U4" s="197">
        <f t="shared" si="3"/>
        <v>25.22</v>
      </c>
      <c r="V4" s="288" t="s">
        <v>43</v>
      </c>
    </row>
    <row r="5" spans="1:22" x14ac:dyDescent="0.25">
      <c r="A5" s="183" t="s">
        <v>22</v>
      </c>
      <c r="B5" s="184" t="s">
        <v>23</v>
      </c>
      <c r="C5" s="222">
        <v>734000073</v>
      </c>
      <c r="D5" s="222" t="s">
        <v>44</v>
      </c>
      <c r="E5" s="215" t="s">
        <v>45</v>
      </c>
      <c r="F5" s="185" t="s">
        <v>46</v>
      </c>
      <c r="G5" s="186"/>
      <c r="H5" s="187"/>
      <c r="I5" s="188" t="s">
        <v>47</v>
      </c>
      <c r="J5" s="189" t="s">
        <v>29</v>
      </c>
      <c r="K5" s="190">
        <v>25</v>
      </c>
      <c r="L5" s="191" t="s">
        <v>30</v>
      </c>
      <c r="M5" s="191" t="s">
        <v>31</v>
      </c>
      <c r="N5" s="191">
        <v>48</v>
      </c>
      <c r="O5" s="191">
        <f t="shared" si="1"/>
        <v>1200</v>
      </c>
      <c r="P5" s="192" t="s">
        <v>42</v>
      </c>
      <c r="Q5" s="193">
        <v>1</v>
      </c>
      <c r="R5" s="194">
        <f t="shared" si="0"/>
        <v>0</v>
      </c>
      <c r="S5" s="195">
        <v>1</v>
      </c>
      <c r="T5" s="196">
        <f t="shared" si="2"/>
        <v>25</v>
      </c>
      <c r="U5" s="197">
        <f t="shared" si="3"/>
        <v>30.75</v>
      </c>
      <c r="V5" s="288" t="s">
        <v>48</v>
      </c>
    </row>
    <row r="6" spans="1:22" x14ac:dyDescent="0.25">
      <c r="A6" s="183" t="s">
        <v>22</v>
      </c>
      <c r="B6" s="184" t="s">
        <v>23</v>
      </c>
      <c r="C6" s="222">
        <v>734000001</v>
      </c>
      <c r="D6" s="222" t="s">
        <v>49</v>
      </c>
      <c r="E6" s="215" t="s">
        <v>50</v>
      </c>
      <c r="F6" s="185" t="s">
        <v>51</v>
      </c>
      <c r="G6" s="186"/>
      <c r="H6" s="187"/>
      <c r="I6" s="188" t="s">
        <v>52</v>
      </c>
      <c r="J6" s="189" t="s">
        <v>29</v>
      </c>
      <c r="K6" s="190">
        <v>25</v>
      </c>
      <c r="L6" s="191" t="s">
        <v>30</v>
      </c>
      <c r="M6" s="191" t="s">
        <v>31</v>
      </c>
      <c r="N6" s="191">
        <v>48</v>
      </c>
      <c r="O6" s="191">
        <f t="shared" si="1"/>
        <v>1200</v>
      </c>
      <c r="P6" s="192" t="s">
        <v>42</v>
      </c>
      <c r="Q6" s="193">
        <v>1.1299999999999999</v>
      </c>
      <c r="R6" s="194">
        <f t="shared" si="0"/>
        <v>-0.12999999999999989</v>
      </c>
      <c r="S6" s="195">
        <v>1</v>
      </c>
      <c r="T6" s="196">
        <f t="shared" si="2"/>
        <v>25</v>
      </c>
      <c r="U6" s="197">
        <f t="shared" si="3"/>
        <v>30.75</v>
      </c>
      <c r="V6" s="288" t="s">
        <v>43</v>
      </c>
    </row>
    <row r="7" spans="1:22" x14ac:dyDescent="0.25">
      <c r="A7" s="183" t="s">
        <v>22</v>
      </c>
      <c r="B7" s="184" t="s">
        <v>23</v>
      </c>
      <c r="C7" s="223">
        <v>738600080</v>
      </c>
      <c r="D7" s="223"/>
      <c r="E7" s="215" t="s">
        <v>53</v>
      </c>
      <c r="F7" s="185" t="s">
        <v>54</v>
      </c>
      <c r="G7" s="186"/>
      <c r="H7" s="187"/>
      <c r="I7" s="188" t="s">
        <v>55</v>
      </c>
      <c r="J7" s="189" t="s">
        <v>29</v>
      </c>
      <c r="K7" s="190">
        <v>25</v>
      </c>
      <c r="L7" s="191" t="s">
        <v>30</v>
      </c>
      <c r="M7" s="191" t="s">
        <v>31</v>
      </c>
      <c r="N7" s="191">
        <v>40</v>
      </c>
      <c r="O7" s="191">
        <f t="shared" si="1"/>
        <v>1000</v>
      </c>
      <c r="P7" s="192" t="s">
        <v>42</v>
      </c>
      <c r="Q7" s="193">
        <v>0.86399999999999999</v>
      </c>
      <c r="R7" s="194">
        <f t="shared" si="0"/>
        <v>1.8181818181818188E-2</v>
      </c>
      <c r="S7" s="195">
        <v>0.88</v>
      </c>
      <c r="T7" s="196">
        <f t="shared" si="2"/>
        <v>22</v>
      </c>
      <c r="U7" s="197">
        <f t="shared" si="3"/>
        <v>27.06</v>
      </c>
      <c r="V7" s="288" t="s">
        <v>43</v>
      </c>
    </row>
    <row r="8" spans="1:22" x14ac:dyDescent="0.25">
      <c r="A8" s="183" t="s">
        <v>22</v>
      </c>
      <c r="B8" s="184" t="s">
        <v>23</v>
      </c>
      <c r="C8" s="222">
        <v>738360296</v>
      </c>
      <c r="D8" s="222" t="s">
        <v>56</v>
      </c>
      <c r="E8" s="215" t="s">
        <v>57</v>
      </c>
      <c r="F8" s="198" t="s">
        <v>58</v>
      </c>
      <c r="G8" s="186"/>
      <c r="H8" s="187"/>
      <c r="I8" s="188" t="s">
        <v>59</v>
      </c>
      <c r="J8" s="189" t="s">
        <v>60</v>
      </c>
      <c r="K8" s="190">
        <v>30</v>
      </c>
      <c r="L8" s="191" t="s">
        <v>30</v>
      </c>
      <c r="M8" s="191" t="s">
        <v>31</v>
      </c>
      <c r="N8" s="191">
        <v>42</v>
      </c>
      <c r="O8" s="191">
        <f t="shared" si="1"/>
        <v>1260</v>
      </c>
      <c r="P8" s="192" t="s">
        <v>42</v>
      </c>
      <c r="Q8" s="193">
        <v>2</v>
      </c>
      <c r="R8" s="194">
        <f t="shared" si="0"/>
        <v>3.3816425120772875E-2</v>
      </c>
      <c r="S8" s="195">
        <v>2.0699999999999998</v>
      </c>
      <c r="T8" s="196">
        <f t="shared" si="2"/>
        <v>62.1</v>
      </c>
      <c r="U8" s="197">
        <f t="shared" si="3"/>
        <v>76.38</v>
      </c>
      <c r="V8" s="288" t="s">
        <v>43</v>
      </c>
    </row>
    <row r="9" spans="1:22" x14ac:dyDescent="0.25">
      <c r="A9" s="183" t="s">
        <v>22</v>
      </c>
      <c r="B9" s="184" t="s">
        <v>23</v>
      </c>
      <c r="C9" s="222">
        <v>738600083</v>
      </c>
      <c r="D9" s="222" t="s">
        <v>61</v>
      </c>
      <c r="E9" s="215" t="s">
        <v>62</v>
      </c>
      <c r="F9" s="198" t="s">
        <v>63</v>
      </c>
      <c r="G9" s="186"/>
      <c r="H9" s="187"/>
      <c r="I9" s="188" t="s">
        <v>64</v>
      </c>
      <c r="J9" s="189" t="s">
        <v>65</v>
      </c>
      <c r="K9" s="190">
        <v>25</v>
      </c>
      <c r="L9" s="191" t="s">
        <v>30</v>
      </c>
      <c r="M9" s="191" t="s">
        <v>31</v>
      </c>
      <c r="N9" s="191">
        <v>16</v>
      </c>
      <c r="O9" s="191">
        <f t="shared" si="1"/>
        <v>400</v>
      </c>
      <c r="P9" s="192" t="s">
        <v>42</v>
      </c>
      <c r="Q9" s="193">
        <v>2.88</v>
      </c>
      <c r="R9" s="194">
        <f t="shared" si="0"/>
        <v>0.13772455089820357</v>
      </c>
      <c r="S9" s="195">
        <v>3.34</v>
      </c>
      <c r="T9" s="196">
        <f t="shared" si="2"/>
        <v>83.5</v>
      </c>
      <c r="U9" s="197">
        <f t="shared" si="3"/>
        <v>102.71</v>
      </c>
      <c r="V9" s="288" t="s">
        <v>66</v>
      </c>
    </row>
    <row r="10" spans="1:22" x14ac:dyDescent="0.25">
      <c r="A10" s="183" t="s">
        <v>22</v>
      </c>
      <c r="B10" s="184" t="s">
        <v>23</v>
      </c>
      <c r="C10" s="222" t="s">
        <v>67</v>
      </c>
      <c r="D10" s="222"/>
      <c r="E10" s="215" t="s">
        <v>68</v>
      </c>
      <c r="F10" s="185" t="s">
        <v>68</v>
      </c>
      <c r="G10" s="186"/>
      <c r="H10" s="187"/>
      <c r="I10" s="188" t="s">
        <v>67</v>
      </c>
      <c r="J10" s="189" t="s">
        <v>69</v>
      </c>
      <c r="K10" s="190">
        <v>17</v>
      </c>
      <c r="L10" s="191" t="s">
        <v>30</v>
      </c>
      <c r="M10" s="191" t="s">
        <v>31</v>
      </c>
      <c r="N10" s="191">
        <v>48</v>
      </c>
      <c r="O10" s="191">
        <f t="shared" si="1"/>
        <v>816</v>
      </c>
      <c r="P10" s="192"/>
      <c r="Q10" s="193"/>
      <c r="R10" s="194"/>
      <c r="S10" s="195">
        <v>1.1299999999999999</v>
      </c>
      <c r="T10" s="196">
        <f t="shared" si="2"/>
        <v>19.21</v>
      </c>
      <c r="U10" s="197">
        <f t="shared" si="3"/>
        <v>23.63</v>
      </c>
      <c r="V10" s="288" t="s">
        <v>43</v>
      </c>
    </row>
    <row r="11" spans="1:22" x14ac:dyDescent="0.25">
      <c r="A11" s="183" t="s">
        <v>22</v>
      </c>
      <c r="B11" s="184" t="s">
        <v>23</v>
      </c>
      <c r="C11" s="222" t="s">
        <v>70</v>
      </c>
      <c r="D11" s="222" t="s">
        <v>71</v>
      </c>
      <c r="E11" s="215" t="s">
        <v>72</v>
      </c>
      <c r="F11" s="185" t="s">
        <v>72</v>
      </c>
      <c r="G11" s="191"/>
      <c r="H11" s="189"/>
      <c r="I11" s="188" t="s">
        <v>70</v>
      </c>
      <c r="J11" s="189" t="s">
        <v>69</v>
      </c>
      <c r="K11" s="190">
        <v>25</v>
      </c>
      <c r="L11" s="191" t="s">
        <v>30</v>
      </c>
      <c r="M11" s="191" t="s">
        <v>31</v>
      </c>
      <c r="N11" s="191">
        <v>48</v>
      </c>
      <c r="O11" s="191">
        <f t="shared" si="1"/>
        <v>1200</v>
      </c>
      <c r="P11" s="192"/>
      <c r="Q11" s="193"/>
      <c r="R11" s="194"/>
      <c r="S11" s="195">
        <v>0.7</v>
      </c>
      <c r="T11" s="196">
        <f t="shared" si="2"/>
        <v>17.5</v>
      </c>
      <c r="U11" s="197">
        <f t="shared" si="3"/>
        <v>21.53</v>
      </c>
      <c r="V11" s="288" t="s">
        <v>32</v>
      </c>
    </row>
    <row r="12" spans="1:22" x14ac:dyDescent="0.25">
      <c r="A12" s="183" t="s">
        <v>22</v>
      </c>
      <c r="B12" s="184" t="s">
        <v>23</v>
      </c>
      <c r="C12" s="222" t="s">
        <v>73</v>
      </c>
      <c r="D12" s="222" t="s">
        <v>74</v>
      </c>
      <c r="E12" s="215" t="s">
        <v>75</v>
      </c>
      <c r="F12" s="185" t="s">
        <v>75</v>
      </c>
      <c r="G12" s="186"/>
      <c r="H12" s="187"/>
      <c r="I12" s="188" t="s">
        <v>73</v>
      </c>
      <c r="J12" s="189" t="s">
        <v>69</v>
      </c>
      <c r="K12" s="190">
        <v>25</v>
      </c>
      <c r="L12" s="191" t="s">
        <v>30</v>
      </c>
      <c r="M12" s="191" t="s">
        <v>31</v>
      </c>
      <c r="N12" s="191">
        <v>48</v>
      </c>
      <c r="O12" s="191">
        <f t="shared" si="1"/>
        <v>1200</v>
      </c>
      <c r="P12" s="192"/>
      <c r="Q12" s="193"/>
      <c r="R12" s="194"/>
      <c r="S12" s="195">
        <v>0.55000000000000004</v>
      </c>
      <c r="T12" s="196">
        <f t="shared" si="2"/>
        <v>13.75</v>
      </c>
      <c r="U12" s="197">
        <f t="shared" si="3"/>
        <v>16.91</v>
      </c>
      <c r="V12" s="288" t="s">
        <v>32</v>
      </c>
    </row>
    <row r="13" spans="1:22" x14ac:dyDescent="0.25">
      <c r="A13" s="183" t="s">
        <v>76</v>
      </c>
      <c r="B13" s="184" t="s">
        <v>77</v>
      </c>
      <c r="C13" s="222"/>
      <c r="D13" s="222"/>
      <c r="E13" s="215"/>
      <c r="F13" s="185" t="s">
        <v>78</v>
      </c>
      <c r="G13" s="186" t="s">
        <v>79</v>
      </c>
      <c r="H13" s="187" t="s">
        <v>80</v>
      </c>
      <c r="I13" s="188" t="s">
        <v>81</v>
      </c>
      <c r="J13" s="189" t="s">
        <v>82</v>
      </c>
      <c r="K13" s="190">
        <v>25</v>
      </c>
      <c r="L13" s="191" t="s">
        <v>30</v>
      </c>
      <c r="M13" s="191" t="s">
        <v>83</v>
      </c>
      <c r="N13" s="191">
        <v>24</v>
      </c>
      <c r="O13" s="191">
        <f t="shared" si="1"/>
        <v>600</v>
      </c>
      <c r="P13" s="192" t="s">
        <v>42</v>
      </c>
      <c r="Q13" s="193">
        <v>3.3000000000000003</v>
      </c>
      <c r="R13" s="194">
        <f t="shared" si="0"/>
        <v>-6.4516129032258229E-2</v>
      </c>
      <c r="S13" s="195">
        <v>3.1</v>
      </c>
      <c r="T13" s="196">
        <f t="shared" si="2"/>
        <v>77.5</v>
      </c>
      <c r="U13" s="197">
        <f t="shared" si="3"/>
        <v>95.33</v>
      </c>
      <c r="V13" s="288" t="s">
        <v>84</v>
      </c>
    </row>
    <row r="14" spans="1:22" x14ac:dyDescent="0.25">
      <c r="A14" s="183" t="s">
        <v>76</v>
      </c>
      <c r="B14" s="184" t="s">
        <v>77</v>
      </c>
      <c r="C14" s="222"/>
      <c r="D14" s="222"/>
      <c r="E14" s="215"/>
      <c r="F14" s="185" t="s">
        <v>78</v>
      </c>
      <c r="G14" s="186" t="s">
        <v>85</v>
      </c>
      <c r="H14" s="187" t="s">
        <v>86</v>
      </c>
      <c r="I14" s="188" t="s">
        <v>87</v>
      </c>
      <c r="J14" s="189" t="s">
        <v>88</v>
      </c>
      <c r="K14" s="190">
        <v>25</v>
      </c>
      <c r="L14" s="191" t="s">
        <v>30</v>
      </c>
      <c r="M14" s="191" t="s">
        <v>83</v>
      </c>
      <c r="N14" s="191">
        <v>24</v>
      </c>
      <c r="O14" s="191">
        <f t="shared" si="1"/>
        <v>600</v>
      </c>
      <c r="P14" s="192" t="s">
        <v>42</v>
      </c>
      <c r="Q14" s="193">
        <v>3.3000000000000003</v>
      </c>
      <c r="R14" s="194">
        <f t="shared" si="0"/>
        <v>-6.4516129032258229E-2</v>
      </c>
      <c r="S14" s="195">
        <v>3.1</v>
      </c>
      <c r="T14" s="196">
        <f t="shared" si="2"/>
        <v>77.5</v>
      </c>
      <c r="U14" s="197">
        <f t="shared" si="3"/>
        <v>95.33</v>
      </c>
      <c r="V14" s="288" t="s">
        <v>89</v>
      </c>
    </row>
    <row r="15" spans="1:22" x14ac:dyDescent="0.25">
      <c r="A15" s="183" t="s">
        <v>76</v>
      </c>
      <c r="B15" s="184" t="s">
        <v>77</v>
      </c>
      <c r="C15" s="222"/>
      <c r="D15" s="222"/>
      <c r="E15" s="215"/>
      <c r="F15" s="185" t="s">
        <v>78</v>
      </c>
      <c r="G15" s="186" t="s">
        <v>90</v>
      </c>
      <c r="H15" s="187" t="s">
        <v>91</v>
      </c>
      <c r="I15" s="188" t="s">
        <v>92</v>
      </c>
      <c r="J15" s="189" t="s">
        <v>93</v>
      </c>
      <c r="K15" s="190">
        <v>25</v>
      </c>
      <c r="L15" s="191" t="s">
        <v>30</v>
      </c>
      <c r="M15" s="191" t="s">
        <v>83</v>
      </c>
      <c r="N15" s="191">
        <v>24</v>
      </c>
      <c r="O15" s="191">
        <f t="shared" si="1"/>
        <v>600</v>
      </c>
      <c r="P15" s="192" t="s">
        <v>42</v>
      </c>
      <c r="Q15" s="193">
        <v>3.3000000000000003</v>
      </c>
      <c r="R15" s="194">
        <f t="shared" si="0"/>
        <v>-6.4516129032258229E-2</v>
      </c>
      <c r="S15" s="195">
        <v>3.1</v>
      </c>
      <c r="T15" s="196">
        <f t="shared" si="2"/>
        <v>77.5</v>
      </c>
      <c r="U15" s="197">
        <f t="shared" si="3"/>
        <v>95.33</v>
      </c>
      <c r="V15" s="288" t="s">
        <v>89</v>
      </c>
    </row>
    <row r="16" spans="1:22" x14ac:dyDescent="0.25">
      <c r="A16" s="183" t="s">
        <v>76</v>
      </c>
      <c r="B16" s="184" t="s">
        <v>77</v>
      </c>
      <c r="C16" s="222"/>
      <c r="D16" s="222"/>
      <c r="E16" s="215"/>
      <c r="F16" s="185" t="s">
        <v>78</v>
      </c>
      <c r="G16" s="186" t="s">
        <v>94</v>
      </c>
      <c r="H16" s="187" t="s">
        <v>95</v>
      </c>
      <c r="I16" s="188" t="s">
        <v>96</v>
      </c>
      <c r="J16" s="189" t="s">
        <v>97</v>
      </c>
      <c r="K16" s="190">
        <v>25</v>
      </c>
      <c r="L16" s="191" t="s">
        <v>30</v>
      </c>
      <c r="M16" s="191" t="s">
        <v>83</v>
      </c>
      <c r="N16" s="191">
        <v>24</v>
      </c>
      <c r="O16" s="191">
        <f t="shared" si="1"/>
        <v>600</v>
      </c>
      <c r="P16" s="192" t="s">
        <v>42</v>
      </c>
      <c r="Q16" s="193">
        <v>3.3000000000000003</v>
      </c>
      <c r="R16" s="194">
        <f t="shared" si="0"/>
        <v>-6.4516129032258229E-2</v>
      </c>
      <c r="S16" s="195">
        <v>3.1</v>
      </c>
      <c r="T16" s="196">
        <f t="shared" si="2"/>
        <v>77.5</v>
      </c>
      <c r="U16" s="197">
        <f t="shared" si="3"/>
        <v>95.33</v>
      </c>
      <c r="V16" s="288" t="s">
        <v>84</v>
      </c>
    </row>
    <row r="17" spans="1:22" x14ac:dyDescent="0.25">
      <c r="A17" s="183" t="s">
        <v>76</v>
      </c>
      <c r="B17" s="184" t="s">
        <v>77</v>
      </c>
      <c r="C17" s="222"/>
      <c r="D17" s="222"/>
      <c r="E17" s="215"/>
      <c r="F17" s="185" t="s">
        <v>78</v>
      </c>
      <c r="G17" s="186" t="s">
        <v>98</v>
      </c>
      <c r="H17" s="187" t="s">
        <v>99</v>
      </c>
      <c r="I17" s="188" t="s">
        <v>100</v>
      </c>
      <c r="J17" s="189" t="s">
        <v>101</v>
      </c>
      <c r="K17" s="190">
        <v>25</v>
      </c>
      <c r="L17" s="191" t="s">
        <v>30</v>
      </c>
      <c r="M17" s="191" t="s">
        <v>83</v>
      </c>
      <c r="N17" s="191">
        <v>24</v>
      </c>
      <c r="O17" s="191">
        <f t="shared" si="1"/>
        <v>600</v>
      </c>
      <c r="P17" s="192" t="s">
        <v>42</v>
      </c>
      <c r="Q17" s="193">
        <v>3.3000000000000003</v>
      </c>
      <c r="R17" s="194">
        <f t="shared" si="0"/>
        <v>-6.4516129032258229E-2</v>
      </c>
      <c r="S17" s="195">
        <v>3.1</v>
      </c>
      <c r="T17" s="196">
        <f t="shared" si="2"/>
        <v>77.5</v>
      </c>
      <c r="U17" s="197">
        <f t="shared" si="3"/>
        <v>95.33</v>
      </c>
      <c r="V17" s="288" t="s">
        <v>89</v>
      </c>
    </row>
    <row r="18" spans="1:22" x14ac:dyDescent="0.25">
      <c r="A18" s="183" t="s">
        <v>76</v>
      </c>
      <c r="B18" s="184" t="s">
        <v>77</v>
      </c>
      <c r="C18" s="222"/>
      <c r="D18" s="222"/>
      <c r="E18" s="215"/>
      <c r="F18" s="185" t="s">
        <v>78</v>
      </c>
      <c r="G18" s="186" t="s">
        <v>102</v>
      </c>
      <c r="H18" s="191"/>
      <c r="I18" s="188" t="s">
        <v>103</v>
      </c>
      <c r="J18" s="199" t="s">
        <v>104</v>
      </c>
      <c r="K18" s="190">
        <v>25</v>
      </c>
      <c r="L18" s="191" t="s">
        <v>30</v>
      </c>
      <c r="M18" s="191" t="s">
        <v>83</v>
      </c>
      <c r="N18" s="191">
        <v>24</v>
      </c>
      <c r="O18" s="191">
        <f t="shared" si="1"/>
        <v>600</v>
      </c>
      <c r="P18" s="192" t="s">
        <v>42</v>
      </c>
      <c r="Q18" s="193">
        <v>4.8</v>
      </c>
      <c r="R18" s="194">
        <f t="shared" si="0"/>
        <v>-4.3478260869565188E-2</v>
      </c>
      <c r="S18" s="195">
        <v>4.5999999999999996</v>
      </c>
      <c r="T18" s="196">
        <f t="shared" si="2"/>
        <v>115</v>
      </c>
      <c r="U18" s="197">
        <f t="shared" si="3"/>
        <v>141.44999999999999</v>
      </c>
      <c r="V18" s="288" t="s">
        <v>89</v>
      </c>
    </row>
    <row r="19" spans="1:22" x14ac:dyDescent="0.25">
      <c r="A19" s="183" t="s">
        <v>76</v>
      </c>
      <c r="B19" s="184" t="s">
        <v>77</v>
      </c>
      <c r="C19" s="222"/>
      <c r="D19" s="222"/>
      <c r="E19" s="215"/>
      <c r="F19" s="185" t="s">
        <v>105</v>
      </c>
      <c r="G19" s="191" t="s">
        <v>85</v>
      </c>
      <c r="H19" s="189" t="s">
        <v>106</v>
      </c>
      <c r="I19" s="188" t="s">
        <v>107</v>
      </c>
      <c r="J19" s="189" t="s">
        <v>88</v>
      </c>
      <c r="K19" s="190">
        <v>25</v>
      </c>
      <c r="L19" s="191" t="s">
        <v>30</v>
      </c>
      <c r="M19" s="191" t="s">
        <v>83</v>
      </c>
      <c r="N19" s="191">
        <v>24</v>
      </c>
      <c r="O19" s="191">
        <f t="shared" si="1"/>
        <v>600</v>
      </c>
      <c r="P19" s="192" t="s">
        <v>42</v>
      </c>
      <c r="Q19" s="193">
        <v>3.3</v>
      </c>
      <c r="R19" s="194">
        <f t="shared" si="0"/>
        <v>-6.4516129032258007E-2</v>
      </c>
      <c r="S19" s="195">
        <v>3.1</v>
      </c>
      <c r="T19" s="196">
        <f t="shared" si="2"/>
        <v>77.5</v>
      </c>
      <c r="U19" s="197">
        <f t="shared" si="3"/>
        <v>95.33</v>
      </c>
      <c r="V19" s="288" t="s">
        <v>89</v>
      </c>
    </row>
    <row r="20" spans="1:22" x14ac:dyDescent="0.25">
      <c r="A20" s="183" t="s">
        <v>76</v>
      </c>
      <c r="B20" s="184" t="s">
        <v>77</v>
      </c>
      <c r="C20" s="222"/>
      <c r="D20" s="222"/>
      <c r="E20" s="215"/>
      <c r="F20" s="185" t="s">
        <v>105</v>
      </c>
      <c r="G20" s="191" t="s">
        <v>108</v>
      </c>
      <c r="H20" s="189" t="s">
        <v>109</v>
      </c>
      <c r="I20" s="188" t="s">
        <v>110</v>
      </c>
      <c r="J20" s="189" t="s">
        <v>93</v>
      </c>
      <c r="K20" s="190">
        <v>25</v>
      </c>
      <c r="L20" s="191" t="s">
        <v>30</v>
      </c>
      <c r="M20" s="191" t="s">
        <v>83</v>
      </c>
      <c r="N20" s="191">
        <v>24</v>
      </c>
      <c r="O20" s="191">
        <f t="shared" si="1"/>
        <v>600</v>
      </c>
      <c r="P20" s="192" t="s">
        <v>42</v>
      </c>
      <c r="Q20" s="193">
        <v>3.3</v>
      </c>
      <c r="R20" s="194">
        <f t="shared" si="0"/>
        <v>-6.4516129032258007E-2</v>
      </c>
      <c r="S20" s="195">
        <v>3.1</v>
      </c>
      <c r="T20" s="196">
        <f t="shared" si="2"/>
        <v>77.5</v>
      </c>
      <c r="U20" s="197">
        <f t="shared" si="3"/>
        <v>95.33</v>
      </c>
      <c r="V20" s="288" t="s">
        <v>89</v>
      </c>
    </row>
    <row r="21" spans="1:22" x14ac:dyDescent="0.25">
      <c r="A21" s="183" t="s">
        <v>76</v>
      </c>
      <c r="B21" s="184" t="s">
        <v>77</v>
      </c>
      <c r="C21" s="222"/>
      <c r="D21" s="222"/>
      <c r="E21" s="215"/>
      <c r="F21" s="185" t="s">
        <v>105</v>
      </c>
      <c r="G21" s="191" t="s">
        <v>111</v>
      </c>
      <c r="H21" s="189" t="s">
        <v>112</v>
      </c>
      <c r="I21" s="188" t="s">
        <v>113</v>
      </c>
      <c r="J21" s="189" t="s">
        <v>101</v>
      </c>
      <c r="K21" s="190">
        <v>25</v>
      </c>
      <c r="L21" s="191" t="s">
        <v>30</v>
      </c>
      <c r="M21" s="191" t="s">
        <v>83</v>
      </c>
      <c r="N21" s="191">
        <v>24</v>
      </c>
      <c r="O21" s="191">
        <f t="shared" si="1"/>
        <v>600</v>
      </c>
      <c r="P21" s="192" t="s">
        <v>42</v>
      </c>
      <c r="Q21" s="193">
        <v>3.3</v>
      </c>
      <c r="R21" s="194">
        <f t="shared" si="0"/>
        <v>-6.4516129032258007E-2</v>
      </c>
      <c r="S21" s="195">
        <v>3.1</v>
      </c>
      <c r="T21" s="196">
        <f t="shared" si="2"/>
        <v>77.5</v>
      </c>
      <c r="U21" s="197">
        <f t="shared" si="3"/>
        <v>95.33</v>
      </c>
      <c r="V21" s="288" t="s">
        <v>89</v>
      </c>
    </row>
    <row r="22" spans="1:22" x14ac:dyDescent="0.25">
      <c r="A22" s="183" t="s">
        <v>76</v>
      </c>
      <c r="B22" s="184" t="s">
        <v>77</v>
      </c>
      <c r="C22" s="222"/>
      <c r="D22" s="222"/>
      <c r="E22" s="215"/>
      <c r="F22" s="185" t="s">
        <v>114</v>
      </c>
      <c r="G22" s="191" t="s">
        <v>85</v>
      </c>
      <c r="H22" s="189" t="s">
        <v>115</v>
      </c>
      <c r="I22" s="188" t="s">
        <v>116</v>
      </c>
      <c r="J22" s="189" t="s">
        <v>88</v>
      </c>
      <c r="K22" s="190">
        <v>25</v>
      </c>
      <c r="L22" s="191" t="s">
        <v>30</v>
      </c>
      <c r="M22" s="191" t="s">
        <v>83</v>
      </c>
      <c r="N22" s="191">
        <v>24</v>
      </c>
      <c r="O22" s="191">
        <f>N22*K22</f>
        <v>600</v>
      </c>
      <c r="P22" s="192" t="s">
        <v>42</v>
      </c>
      <c r="Q22" s="193">
        <v>2.8</v>
      </c>
      <c r="R22" s="194">
        <f t="shared" si="0"/>
        <v>3.4482758620689724E-2</v>
      </c>
      <c r="S22" s="195">
        <v>2.9</v>
      </c>
      <c r="T22" s="196">
        <f t="shared" si="2"/>
        <v>72.5</v>
      </c>
      <c r="U22" s="197">
        <f t="shared" si="3"/>
        <v>89.18</v>
      </c>
      <c r="V22" s="288" t="s">
        <v>89</v>
      </c>
    </row>
    <row r="23" spans="1:22" x14ac:dyDescent="0.25">
      <c r="A23" s="183" t="s">
        <v>76</v>
      </c>
      <c r="B23" s="184" t="s">
        <v>77</v>
      </c>
      <c r="C23" s="222"/>
      <c r="D23" s="222"/>
      <c r="E23" s="215"/>
      <c r="F23" s="185" t="s">
        <v>114</v>
      </c>
      <c r="G23" s="191" t="s">
        <v>108</v>
      </c>
      <c r="H23" s="189" t="s">
        <v>117</v>
      </c>
      <c r="I23" s="188" t="s">
        <v>118</v>
      </c>
      <c r="J23" s="189" t="s">
        <v>93</v>
      </c>
      <c r="K23" s="190">
        <v>25</v>
      </c>
      <c r="L23" s="191" t="s">
        <v>30</v>
      </c>
      <c r="M23" s="191" t="s">
        <v>83</v>
      </c>
      <c r="N23" s="191">
        <v>24</v>
      </c>
      <c r="O23" s="191">
        <f t="shared" si="1"/>
        <v>600</v>
      </c>
      <c r="P23" s="192" t="s">
        <v>42</v>
      </c>
      <c r="Q23" s="193">
        <v>2.8</v>
      </c>
      <c r="R23" s="194">
        <f t="shared" si="0"/>
        <v>3.4482758620689724E-2</v>
      </c>
      <c r="S23" s="195">
        <v>2.9</v>
      </c>
      <c r="T23" s="196">
        <f t="shared" si="2"/>
        <v>72.5</v>
      </c>
      <c r="U23" s="197">
        <f t="shared" si="3"/>
        <v>89.18</v>
      </c>
      <c r="V23" s="288" t="s">
        <v>89</v>
      </c>
    </row>
    <row r="24" spans="1:22" x14ac:dyDescent="0.25">
      <c r="A24" s="183" t="s">
        <v>76</v>
      </c>
      <c r="B24" s="184" t="s">
        <v>77</v>
      </c>
      <c r="C24" s="222"/>
      <c r="D24" s="222"/>
      <c r="E24" s="215"/>
      <c r="F24" s="185" t="s">
        <v>114</v>
      </c>
      <c r="G24" s="191" t="s">
        <v>98</v>
      </c>
      <c r="H24" s="189" t="s">
        <v>119</v>
      </c>
      <c r="I24" s="188" t="s">
        <v>120</v>
      </c>
      <c r="J24" s="189" t="s">
        <v>101</v>
      </c>
      <c r="K24" s="190">
        <v>25</v>
      </c>
      <c r="L24" s="191" t="s">
        <v>30</v>
      </c>
      <c r="M24" s="191" t="s">
        <v>83</v>
      </c>
      <c r="N24" s="191">
        <v>24</v>
      </c>
      <c r="O24" s="191">
        <f t="shared" si="1"/>
        <v>600</v>
      </c>
      <c r="P24" s="192" t="s">
        <v>42</v>
      </c>
      <c r="Q24" s="193">
        <v>2.8</v>
      </c>
      <c r="R24" s="194">
        <f t="shared" si="0"/>
        <v>3.4482758620689724E-2</v>
      </c>
      <c r="S24" s="195">
        <v>2.9</v>
      </c>
      <c r="T24" s="196">
        <f t="shared" si="2"/>
        <v>72.5</v>
      </c>
      <c r="U24" s="197">
        <f t="shared" si="3"/>
        <v>89.18</v>
      </c>
      <c r="V24" s="288" t="s">
        <v>89</v>
      </c>
    </row>
    <row r="25" spans="1:22" x14ac:dyDescent="0.25">
      <c r="A25" s="183" t="s">
        <v>76</v>
      </c>
      <c r="B25" s="184" t="s">
        <v>77</v>
      </c>
      <c r="C25" s="222"/>
      <c r="D25" s="222"/>
      <c r="E25" s="215"/>
      <c r="F25" s="185" t="s">
        <v>114</v>
      </c>
      <c r="G25" s="191" t="s">
        <v>102</v>
      </c>
      <c r="H25" s="189"/>
      <c r="I25" s="188" t="s">
        <v>103</v>
      </c>
      <c r="J25" s="199" t="s">
        <v>104</v>
      </c>
      <c r="K25" s="190">
        <v>25</v>
      </c>
      <c r="L25" s="191" t="s">
        <v>30</v>
      </c>
      <c r="M25" s="191" t="s">
        <v>83</v>
      </c>
      <c r="N25" s="191">
        <v>24</v>
      </c>
      <c r="O25" s="191">
        <f t="shared" si="1"/>
        <v>600</v>
      </c>
      <c r="P25" s="192" t="s">
        <v>42</v>
      </c>
      <c r="Q25" s="193">
        <v>4.3</v>
      </c>
      <c r="R25" s="194">
        <f t="shared" si="0"/>
        <v>2.2727272727272818E-2</v>
      </c>
      <c r="S25" s="195">
        <v>4.4000000000000004</v>
      </c>
      <c r="T25" s="196">
        <f t="shared" si="2"/>
        <v>110</v>
      </c>
      <c r="U25" s="197">
        <f t="shared" si="3"/>
        <v>135.30000000000001</v>
      </c>
      <c r="V25" s="288" t="s">
        <v>89</v>
      </c>
    </row>
    <row r="26" spans="1:22" x14ac:dyDescent="0.25">
      <c r="A26" s="183" t="s">
        <v>76</v>
      </c>
      <c r="B26" s="184" t="s">
        <v>77</v>
      </c>
      <c r="C26" s="222"/>
      <c r="D26" s="222"/>
      <c r="E26" s="215"/>
      <c r="F26" s="185" t="s">
        <v>121</v>
      </c>
      <c r="G26" s="191" t="s">
        <v>79</v>
      </c>
      <c r="H26" s="189" t="s">
        <v>122</v>
      </c>
      <c r="I26" s="188" t="s">
        <v>123</v>
      </c>
      <c r="J26" s="189" t="s">
        <v>82</v>
      </c>
      <c r="K26" s="190">
        <v>25</v>
      </c>
      <c r="L26" s="191" t="s">
        <v>30</v>
      </c>
      <c r="M26" s="191" t="s">
        <v>83</v>
      </c>
      <c r="N26" s="191">
        <v>24</v>
      </c>
      <c r="O26" s="191">
        <f t="shared" si="1"/>
        <v>600</v>
      </c>
      <c r="P26" s="192" t="s">
        <v>42</v>
      </c>
      <c r="Q26" s="193">
        <v>2.6</v>
      </c>
      <c r="R26" s="194">
        <f t="shared" si="0"/>
        <v>3.703703703703709E-2</v>
      </c>
      <c r="S26" s="195">
        <v>2.7</v>
      </c>
      <c r="T26" s="196">
        <f t="shared" si="2"/>
        <v>67.5</v>
      </c>
      <c r="U26" s="197">
        <f t="shared" si="3"/>
        <v>83.03</v>
      </c>
      <c r="V26" s="288" t="s">
        <v>84</v>
      </c>
    </row>
    <row r="27" spans="1:22" x14ac:dyDescent="0.25">
      <c r="A27" s="183" t="s">
        <v>76</v>
      </c>
      <c r="B27" s="184" t="s">
        <v>77</v>
      </c>
      <c r="C27" s="222"/>
      <c r="D27" s="222"/>
      <c r="E27" s="215"/>
      <c r="F27" s="185" t="s">
        <v>121</v>
      </c>
      <c r="G27" s="191" t="s">
        <v>85</v>
      </c>
      <c r="H27" s="189" t="s">
        <v>124</v>
      </c>
      <c r="I27" s="188" t="s">
        <v>125</v>
      </c>
      <c r="J27" s="189" t="s">
        <v>88</v>
      </c>
      <c r="K27" s="190">
        <v>25</v>
      </c>
      <c r="L27" s="191" t="s">
        <v>30</v>
      </c>
      <c r="M27" s="191" t="s">
        <v>83</v>
      </c>
      <c r="N27" s="191">
        <v>24</v>
      </c>
      <c r="O27" s="191">
        <f t="shared" si="1"/>
        <v>600</v>
      </c>
      <c r="P27" s="192" t="s">
        <v>42</v>
      </c>
      <c r="Q27" s="193">
        <v>2.6</v>
      </c>
      <c r="R27" s="194">
        <f t="shared" si="0"/>
        <v>3.703703703703709E-2</v>
      </c>
      <c r="S27" s="195">
        <v>2.7</v>
      </c>
      <c r="T27" s="196">
        <f t="shared" si="2"/>
        <v>67.5</v>
      </c>
      <c r="U27" s="197">
        <f t="shared" si="3"/>
        <v>83.03</v>
      </c>
      <c r="V27" s="288" t="s">
        <v>89</v>
      </c>
    </row>
    <row r="28" spans="1:22" x14ac:dyDescent="0.25">
      <c r="A28" s="183" t="s">
        <v>76</v>
      </c>
      <c r="B28" s="184" t="s">
        <v>77</v>
      </c>
      <c r="C28" s="222"/>
      <c r="D28" s="222"/>
      <c r="E28" s="215"/>
      <c r="F28" s="185" t="s">
        <v>121</v>
      </c>
      <c r="G28" s="191" t="s">
        <v>108</v>
      </c>
      <c r="H28" s="189" t="s">
        <v>126</v>
      </c>
      <c r="I28" s="188" t="s">
        <v>127</v>
      </c>
      <c r="J28" s="189" t="s">
        <v>93</v>
      </c>
      <c r="K28" s="190">
        <v>25</v>
      </c>
      <c r="L28" s="191" t="s">
        <v>30</v>
      </c>
      <c r="M28" s="191" t="s">
        <v>83</v>
      </c>
      <c r="N28" s="191">
        <v>24</v>
      </c>
      <c r="O28" s="191">
        <f t="shared" si="1"/>
        <v>600</v>
      </c>
      <c r="P28" s="192" t="s">
        <v>42</v>
      </c>
      <c r="Q28" s="193">
        <v>2.6</v>
      </c>
      <c r="R28" s="194">
        <f t="shared" si="0"/>
        <v>3.703703703703709E-2</v>
      </c>
      <c r="S28" s="195">
        <v>2.7</v>
      </c>
      <c r="T28" s="196">
        <f t="shared" si="2"/>
        <v>67.5</v>
      </c>
      <c r="U28" s="197">
        <f t="shared" si="3"/>
        <v>83.03</v>
      </c>
      <c r="V28" s="288" t="s">
        <v>89</v>
      </c>
    </row>
    <row r="29" spans="1:22" x14ac:dyDescent="0.25">
      <c r="A29" s="183" t="s">
        <v>76</v>
      </c>
      <c r="B29" s="184" t="s">
        <v>77</v>
      </c>
      <c r="C29" s="222"/>
      <c r="D29" s="222"/>
      <c r="E29" s="215"/>
      <c r="F29" s="185" t="s">
        <v>121</v>
      </c>
      <c r="G29" s="191" t="s">
        <v>128</v>
      </c>
      <c r="H29" s="189" t="s">
        <v>129</v>
      </c>
      <c r="I29" s="188" t="s">
        <v>130</v>
      </c>
      <c r="J29" s="189" t="s">
        <v>97</v>
      </c>
      <c r="K29" s="190">
        <v>25</v>
      </c>
      <c r="L29" s="191" t="s">
        <v>30</v>
      </c>
      <c r="M29" s="191" t="s">
        <v>83</v>
      </c>
      <c r="N29" s="191">
        <v>24</v>
      </c>
      <c r="O29" s="191">
        <f t="shared" si="1"/>
        <v>600</v>
      </c>
      <c r="P29" s="192" t="s">
        <v>42</v>
      </c>
      <c r="Q29" s="193">
        <v>2.6</v>
      </c>
      <c r="R29" s="194">
        <f t="shared" si="0"/>
        <v>3.703703703703709E-2</v>
      </c>
      <c r="S29" s="195">
        <v>2.7</v>
      </c>
      <c r="T29" s="196">
        <f t="shared" si="2"/>
        <v>67.5</v>
      </c>
      <c r="U29" s="197">
        <f t="shared" si="3"/>
        <v>83.03</v>
      </c>
      <c r="V29" s="288" t="s">
        <v>84</v>
      </c>
    </row>
    <row r="30" spans="1:22" x14ac:dyDescent="0.25">
      <c r="A30" s="183" t="s">
        <v>76</v>
      </c>
      <c r="B30" s="184" t="s">
        <v>77</v>
      </c>
      <c r="C30" s="222"/>
      <c r="D30" s="222"/>
      <c r="E30" s="215"/>
      <c r="F30" s="185" t="s">
        <v>121</v>
      </c>
      <c r="G30" s="191" t="s">
        <v>98</v>
      </c>
      <c r="H30" s="189" t="s">
        <v>131</v>
      </c>
      <c r="I30" s="188" t="s">
        <v>132</v>
      </c>
      <c r="J30" s="189" t="s">
        <v>101</v>
      </c>
      <c r="K30" s="190">
        <v>25</v>
      </c>
      <c r="L30" s="191" t="s">
        <v>30</v>
      </c>
      <c r="M30" s="191" t="s">
        <v>83</v>
      </c>
      <c r="N30" s="191">
        <v>24</v>
      </c>
      <c r="O30" s="191">
        <f t="shared" si="1"/>
        <v>600</v>
      </c>
      <c r="P30" s="192" t="s">
        <v>42</v>
      </c>
      <c r="Q30" s="193">
        <v>2.6</v>
      </c>
      <c r="R30" s="194">
        <f t="shared" si="0"/>
        <v>3.703703703703709E-2</v>
      </c>
      <c r="S30" s="195">
        <v>2.7</v>
      </c>
      <c r="T30" s="196">
        <f t="shared" si="2"/>
        <v>67.5</v>
      </c>
      <c r="U30" s="197">
        <f t="shared" si="3"/>
        <v>83.03</v>
      </c>
      <c r="V30" s="288" t="s">
        <v>89</v>
      </c>
    </row>
    <row r="31" spans="1:22" x14ac:dyDescent="0.25">
      <c r="A31" s="183" t="s">
        <v>76</v>
      </c>
      <c r="B31" s="184" t="s">
        <v>77</v>
      </c>
      <c r="C31" s="222"/>
      <c r="D31" s="222"/>
      <c r="E31" s="215"/>
      <c r="F31" s="185" t="s">
        <v>121</v>
      </c>
      <c r="G31" s="191" t="s">
        <v>102</v>
      </c>
      <c r="H31" s="189"/>
      <c r="I31" s="188" t="s">
        <v>103</v>
      </c>
      <c r="J31" s="199" t="s">
        <v>104</v>
      </c>
      <c r="K31" s="190">
        <v>25</v>
      </c>
      <c r="L31" s="191" t="s">
        <v>30</v>
      </c>
      <c r="M31" s="191" t="s">
        <v>83</v>
      </c>
      <c r="N31" s="191">
        <v>24</v>
      </c>
      <c r="O31" s="191">
        <f t="shared" si="1"/>
        <v>600</v>
      </c>
      <c r="P31" s="192" t="s">
        <v>42</v>
      </c>
      <c r="Q31" s="193">
        <v>4.0999999999999996</v>
      </c>
      <c r="R31" s="194">
        <f t="shared" si="0"/>
        <v>2.3809523809523947E-2</v>
      </c>
      <c r="S31" s="195">
        <v>4.2</v>
      </c>
      <c r="T31" s="196">
        <f t="shared" si="2"/>
        <v>105</v>
      </c>
      <c r="U31" s="197">
        <f t="shared" si="3"/>
        <v>129.15</v>
      </c>
      <c r="V31" s="288" t="s">
        <v>89</v>
      </c>
    </row>
    <row r="32" spans="1:22" x14ac:dyDescent="0.25">
      <c r="A32" s="183" t="s">
        <v>76</v>
      </c>
      <c r="B32" s="184" t="s">
        <v>77</v>
      </c>
      <c r="C32" s="222"/>
      <c r="D32" s="222"/>
      <c r="E32" s="215"/>
      <c r="F32" s="185" t="s">
        <v>133</v>
      </c>
      <c r="G32" s="191" t="s">
        <v>85</v>
      </c>
      <c r="H32" s="189" t="s">
        <v>134</v>
      </c>
      <c r="I32" s="188" t="s">
        <v>135</v>
      </c>
      <c r="J32" s="189" t="s">
        <v>88</v>
      </c>
      <c r="K32" s="190">
        <v>25</v>
      </c>
      <c r="L32" s="191" t="s">
        <v>30</v>
      </c>
      <c r="M32" s="191" t="s">
        <v>83</v>
      </c>
      <c r="N32" s="191">
        <v>24</v>
      </c>
      <c r="O32" s="191">
        <f t="shared" si="1"/>
        <v>600</v>
      </c>
      <c r="P32" s="192" t="s">
        <v>42</v>
      </c>
      <c r="Q32" s="193">
        <v>2.4</v>
      </c>
      <c r="R32" s="194">
        <f t="shared" si="0"/>
        <v>4.0000000000000036E-2</v>
      </c>
      <c r="S32" s="195">
        <v>2.5</v>
      </c>
      <c r="T32" s="196">
        <f t="shared" si="2"/>
        <v>62.5</v>
      </c>
      <c r="U32" s="197">
        <f t="shared" si="3"/>
        <v>76.88</v>
      </c>
      <c r="V32" s="288" t="s">
        <v>89</v>
      </c>
    </row>
    <row r="33" spans="1:22" s="2" customFormat="1" x14ac:dyDescent="0.25">
      <c r="A33" s="183" t="s">
        <v>76</v>
      </c>
      <c r="B33" s="184" t="s">
        <v>77</v>
      </c>
      <c r="C33" s="222"/>
      <c r="D33" s="222"/>
      <c r="E33" s="215"/>
      <c r="F33" s="185" t="s">
        <v>133</v>
      </c>
      <c r="G33" s="191" t="s">
        <v>108</v>
      </c>
      <c r="H33" s="189" t="s">
        <v>136</v>
      </c>
      <c r="I33" s="188" t="s">
        <v>137</v>
      </c>
      <c r="J33" s="189" t="s">
        <v>93</v>
      </c>
      <c r="K33" s="190">
        <v>25</v>
      </c>
      <c r="L33" s="191" t="s">
        <v>30</v>
      </c>
      <c r="M33" s="191" t="s">
        <v>83</v>
      </c>
      <c r="N33" s="191">
        <v>24</v>
      </c>
      <c r="O33" s="191">
        <f t="shared" si="1"/>
        <v>600</v>
      </c>
      <c r="P33" s="192" t="s">
        <v>42</v>
      </c>
      <c r="Q33" s="193">
        <v>2.4</v>
      </c>
      <c r="R33" s="194">
        <f t="shared" si="0"/>
        <v>4.0000000000000036E-2</v>
      </c>
      <c r="S33" s="195">
        <v>2.5</v>
      </c>
      <c r="T33" s="196">
        <f t="shared" si="2"/>
        <v>62.5</v>
      </c>
      <c r="U33" s="197">
        <f t="shared" si="3"/>
        <v>76.88</v>
      </c>
      <c r="V33" s="288" t="s">
        <v>89</v>
      </c>
    </row>
    <row r="34" spans="1:22" s="2" customFormat="1" x14ac:dyDescent="0.25">
      <c r="A34" s="183" t="s">
        <v>76</v>
      </c>
      <c r="B34" s="184" t="s">
        <v>77</v>
      </c>
      <c r="C34" s="222"/>
      <c r="D34" s="222"/>
      <c r="E34" s="215"/>
      <c r="F34" s="185" t="s">
        <v>138</v>
      </c>
      <c r="G34" s="191" t="s">
        <v>139</v>
      </c>
      <c r="H34" s="189" t="s">
        <v>140</v>
      </c>
      <c r="I34" s="188" t="s">
        <v>141</v>
      </c>
      <c r="J34" s="189" t="s">
        <v>88</v>
      </c>
      <c r="K34" s="190">
        <v>25</v>
      </c>
      <c r="L34" s="191" t="s">
        <v>30</v>
      </c>
      <c r="M34" s="191" t="s">
        <v>83</v>
      </c>
      <c r="N34" s="191">
        <v>24</v>
      </c>
      <c r="O34" s="191">
        <f t="shared" si="1"/>
        <v>600</v>
      </c>
      <c r="P34" s="192" t="s">
        <v>42</v>
      </c>
      <c r="Q34" s="193">
        <v>2.2000000000000002</v>
      </c>
      <c r="R34" s="194">
        <f t="shared" si="0"/>
        <v>8.3333333333333259E-2</v>
      </c>
      <c r="S34" s="195">
        <v>2.4</v>
      </c>
      <c r="T34" s="196">
        <f t="shared" si="2"/>
        <v>60</v>
      </c>
      <c r="U34" s="197">
        <f t="shared" si="3"/>
        <v>73.8</v>
      </c>
      <c r="V34" s="288" t="s">
        <v>89</v>
      </c>
    </row>
    <row r="35" spans="1:22" s="2" customFormat="1" x14ac:dyDescent="0.25">
      <c r="A35" s="183" t="s">
        <v>76</v>
      </c>
      <c r="B35" s="184" t="s">
        <v>77</v>
      </c>
      <c r="C35" s="222"/>
      <c r="D35" s="222"/>
      <c r="E35" s="215"/>
      <c r="F35" s="185" t="s">
        <v>138</v>
      </c>
      <c r="G35" s="191" t="s">
        <v>108</v>
      </c>
      <c r="H35" s="189" t="s">
        <v>142</v>
      </c>
      <c r="I35" s="188" t="s">
        <v>143</v>
      </c>
      <c r="J35" s="189" t="s">
        <v>93</v>
      </c>
      <c r="K35" s="190">
        <v>25</v>
      </c>
      <c r="L35" s="191" t="s">
        <v>30</v>
      </c>
      <c r="M35" s="191" t="s">
        <v>83</v>
      </c>
      <c r="N35" s="191">
        <v>24</v>
      </c>
      <c r="O35" s="191">
        <f t="shared" si="1"/>
        <v>600</v>
      </c>
      <c r="P35" s="192" t="s">
        <v>42</v>
      </c>
      <c r="Q35" s="193">
        <v>2.2000000000000002</v>
      </c>
      <c r="R35" s="194">
        <f t="shared" si="0"/>
        <v>8.3333333333333259E-2</v>
      </c>
      <c r="S35" s="195">
        <v>2.4</v>
      </c>
      <c r="T35" s="196">
        <f t="shared" si="2"/>
        <v>60</v>
      </c>
      <c r="U35" s="197">
        <f t="shared" si="3"/>
        <v>73.8</v>
      </c>
      <c r="V35" s="288" t="s">
        <v>89</v>
      </c>
    </row>
    <row r="36" spans="1:22" s="2" customFormat="1" x14ac:dyDescent="0.25">
      <c r="A36" s="183" t="s">
        <v>76</v>
      </c>
      <c r="B36" s="184" t="s">
        <v>77</v>
      </c>
      <c r="C36" s="224" t="s">
        <v>144</v>
      </c>
      <c r="D36" s="228"/>
      <c r="E36" s="215"/>
      <c r="F36" s="185" t="s">
        <v>145</v>
      </c>
      <c r="G36" s="191" t="s">
        <v>85</v>
      </c>
      <c r="H36" s="189"/>
      <c r="I36" s="188" t="s">
        <v>144</v>
      </c>
      <c r="J36" s="189" t="s">
        <v>88</v>
      </c>
      <c r="K36" s="190">
        <v>25</v>
      </c>
      <c r="L36" s="191" t="s">
        <v>30</v>
      </c>
      <c r="M36" s="191" t="s">
        <v>83</v>
      </c>
      <c r="N36" s="191">
        <v>24</v>
      </c>
      <c r="O36" s="191">
        <f t="shared" si="1"/>
        <v>600</v>
      </c>
      <c r="P36" s="192" t="s">
        <v>42</v>
      </c>
      <c r="Q36" s="193"/>
      <c r="R36" s="194"/>
      <c r="S36" s="195">
        <v>3.1</v>
      </c>
      <c r="T36" s="196">
        <f t="shared" si="2"/>
        <v>77.5</v>
      </c>
      <c r="U36" s="197">
        <f t="shared" si="3"/>
        <v>95.33</v>
      </c>
      <c r="V36" s="288" t="s">
        <v>89</v>
      </c>
    </row>
    <row r="37" spans="1:22" x14ac:dyDescent="0.25">
      <c r="A37" s="183" t="s">
        <v>76</v>
      </c>
      <c r="B37" s="184" t="s">
        <v>77</v>
      </c>
      <c r="C37" s="224" t="s">
        <v>146</v>
      </c>
      <c r="D37" s="228"/>
      <c r="E37" s="215"/>
      <c r="F37" s="185" t="s">
        <v>145</v>
      </c>
      <c r="G37" s="191" t="s">
        <v>108</v>
      </c>
      <c r="H37" s="189"/>
      <c r="I37" s="188" t="s">
        <v>146</v>
      </c>
      <c r="J37" s="189" t="s">
        <v>93</v>
      </c>
      <c r="K37" s="190">
        <v>25</v>
      </c>
      <c r="L37" s="191" t="s">
        <v>30</v>
      </c>
      <c r="M37" s="191" t="s">
        <v>83</v>
      </c>
      <c r="N37" s="191">
        <v>24</v>
      </c>
      <c r="O37" s="191">
        <f t="shared" si="1"/>
        <v>600</v>
      </c>
      <c r="P37" s="192" t="s">
        <v>42</v>
      </c>
      <c r="Q37" s="193"/>
      <c r="R37" s="194"/>
      <c r="S37" s="195">
        <v>3.1</v>
      </c>
      <c r="T37" s="196">
        <f t="shared" si="2"/>
        <v>77.5</v>
      </c>
      <c r="U37" s="197">
        <f t="shared" si="3"/>
        <v>95.33</v>
      </c>
      <c r="V37" s="288" t="s">
        <v>89</v>
      </c>
    </row>
    <row r="38" spans="1:22" x14ac:dyDescent="0.25">
      <c r="A38" s="183" t="s">
        <v>76</v>
      </c>
      <c r="B38" s="184" t="s">
        <v>77</v>
      </c>
      <c r="C38" s="224" t="s">
        <v>147</v>
      </c>
      <c r="D38" s="228"/>
      <c r="E38" s="215"/>
      <c r="F38" s="185" t="s">
        <v>145</v>
      </c>
      <c r="G38" s="191" t="s">
        <v>98</v>
      </c>
      <c r="H38" s="189"/>
      <c r="I38" s="188" t="s">
        <v>147</v>
      </c>
      <c r="J38" s="189" t="s">
        <v>101</v>
      </c>
      <c r="K38" s="190">
        <v>25</v>
      </c>
      <c r="L38" s="191" t="s">
        <v>30</v>
      </c>
      <c r="M38" s="191" t="s">
        <v>83</v>
      </c>
      <c r="N38" s="191">
        <v>24</v>
      </c>
      <c r="O38" s="191">
        <f>N38*K38</f>
        <v>600</v>
      </c>
      <c r="P38" s="192" t="s">
        <v>42</v>
      </c>
      <c r="Q38" s="193"/>
      <c r="R38" s="194"/>
      <c r="S38" s="195">
        <v>3.1</v>
      </c>
      <c r="T38" s="196">
        <f t="shared" si="2"/>
        <v>77.5</v>
      </c>
      <c r="U38" s="197">
        <f t="shared" si="3"/>
        <v>95.33</v>
      </c>
      <c r="V38" s="288" t="s">
        <v>89</v>
      </c>
    </row>
    <row r="39" spans="1:22" x14ac:dyDescent="0.25">
      <c r="A39" s="183" t="s">
        <v>76</v>
      </c>
      <c r="B39" s="184" t="s">
        <v>77</v>
      </c>
      <c r="C39" s="222" t="s">
        <v>148</v>
      </c>
      <c r="D39" s="222" t="s">
        <v>149</v>
      </c>
      <c r="E39" s="215" t="s">
        <v>150</v>
      </c>
      <c r="F39" s="185" t="s">
        <v>151</v>
      </c>
      <c r="G39" s="191" t="s">
        <v>152</v>
      </c>
      <c r="H39" s="189"/>
      <c r="I39" s="188" t="s">
        <v>148</v>
      </c>
      <c r="J39" s="189" t="s">
        <v>88</v>
      </c>
      <c r="K39" s="190">
        <v>25</v>
      </c>
      <c r="L39" s="191" t="s">
        <v>30</v>
      </c>
      <c r="M39" s="191" t="s">
        <v>83</v>
      </c>
      <c r="N39" s="191">
        <v>24</v>
      </c>
      <c r="O39" s="191">
        <f t="shared" si="1"/>
        <v>600</v>
      </c>
      <c r="P39" s="192" t="s">
        <v>42</v>
      </c>
      <c r="Q39" s="193"/>
      <c r="R39" s="194"/>
      <c r="S39" s="195">
        <v>2.8</v>
      </c>
      <c r="T39" s="196">
        <f t="shared" si="2"/>
        <v>70</v>
      </c>
      <c r="U39" s="197">
        <f t="shared" si="3"/>
        <v>86.1</v>
      </c>
      <c r="V39" s="288" t="s">
        <v>89</v>
      </c>
    </row>
    <row r="40" spans="1:22" x14ac:dyDescent="0.25">
      <c r="A40" s="183" t="s">
        <v>76</v>
      </c>
      <c r="B40" s="184" t="s">
        <v>77</v>
      </c>
      <c r="C40" s="222" t="s">
        <v>153</v>
      </c>
      <c r="D40" s="222" t="s">
        <v>154</v>
      </c>
      <c r="E40" s="215" t="s">
        <v>150</v>
      </c>
      <c r="F40" s="185" t="s">
        <v>151</v>
      </c>
      <c r="G40" s="191" t="s">
        <v>155</v>
      </c>
      <c r="H40" s="189"/>
      <c r="I40" s="188" t="s">
        <v>153</v>
      </c>
      <c r="J40" s="189" t="s">
        <v>93</v>
      </c>
      <c r="K40" s="190">
        <v>25</v>
      </c>
      <c r="L40" s="191" t="s">
        <v>30</v>
      </c>
      <c r="M40" s="191" t="s">
        <v>83</v>
      </c>
      <c r="N40" s="191">
        <v>24</v>
      </c>
      <c r="O40" s="191">
        <f t="shared" si="1"/>
        <v>600</v>
      </c>
      <c r="P40" s="192" t="s">
        <v>42</v>
      </c>
      <c r="Q40" s="193"/>
      <c r="R40" s="194"/>
      <c r="S40" s="195">
        <v>2.8</v>
      </c>
      <c r="T40" s="196">
        <f t="shared" si="2"/>
        <v>70</v>
      </c>
      <c r="U40" s="197">
        <f t="shared" si="3"/>
        <v>86.1</v>
      </c>
      <c r="V40" s="288" t="s">
        <v>89</v>
      </c>
    </row>
    <row r="41" spans="1:22" x14ac:dyDescent="0.25">
      <c r="A41" s="183" t="s">
        <v>76</v>
      </c>
      <c r="B41" s="184" t="s">
        <v>77</v>
      </c>
      <c r="C41" s="222" t="s">
        <v>156</v>
      </c>
      <c r="D41" s="222" t="s">
        <v>157</v>
      </c>
      <c r="E41" s="215" t="s">
        <v>150</v>
      </c>
      <c r="F41" s="185" t="s">
        <v>151</v>
      </c>
      <c r="G41" s="191" t="s">
        <v>158</v>
      </c>
      <c r="H41" s="189"/>
      <c r="I41" s="188" t="s">
        <v>156</v>
      </c>
      <c r="J41" s="189" t="s">
        <v>88</v>
      </c>
      <c r="K41" s="190">
        <v>25</v>
      </c>
      <c r="L41" s="191" t="s">
        <v>30</v>
      </c>
      <c r="M41" s="191" t="s">
        <v>83</v>
      </c>
      <c r="N41" s="191">
        <v>24</v>
      </c>
      <c r="O41" s="191">
        <f t="shared" si="1"/>
        <v>600</v>
      </c>
      <c r="P41" s="192" t="s">
        <v>42</v>
      </c>
      <c r="Q41" s="193"/>
      <c r="R41" s="194"/>
      <c r="S41" s="195">
        <v>2.8</v>
      </c>
      <c r="T41" s="196">
        <f t="shared" si="2"/>
        <v>70</v>
      </c>
      <c r="U41" s="197">
        <f t="shared" si="3"/>
        <v>86.1</v>
      </c>
      <c r="V41" s="288" t="s">
        <v>89</v>
      </c>
    </row>
    <row r="42" spans="1:22" x14ac:dyDescent="0.25">
      <c r="A42" s="183" t="s">
        <v>76</v>
      </c>
      <c r="B42" s="184" t="s">
        <v>77</v>
      </c>
      <c r="C42" s="222">
        <v>733170070</v>
      </c>
      <c r="D42" s="222" t="s">
        <v>159</v>
      </c>
      <c r="E42" s="217" t="s">
        <v>160</v>
      </c>
      <c r="F42" s="198" t="s">
        <v>161</v>
      </c>
      <c r="G42" s="186" t="s">
        <v>162</v>
      </c>
      <c r="H42" s="187"/>
      <c r="I42" s="200" t="s">
        <v>163</v>
      </c>
      <c r="J42" s="189" t="s">
        <v>164</v>
      </c>
      <c r="K42" s="190">
        <v>16</v>
      </c>
      <c r="L42" s="191" t="s">
        <v>30</v>
      </c>
      <c r="M42" s="191" t="s">
        <v>83</v>
      </c>
      <c r="N42" s="191">
        <v>24</v>
      </c>
      <c r="O42" s="191">
        <f t="shared" si="1"/>
        <v>384</v>
      </c>
      <c r="P42" s="192" t="s">
        <v>42</v>
      </c>
      <c r="Q42" s="193">
        <v>3.3</v>
      </c>
      <c r="R42" s="194">
        <f t="shared" si="0"/>
        <v>2.9411764705882359E-2</v>
      </c>
      <c r="S42" s="195">
        <v>3.4</v>
      </c>
      <c r="T42" s="196">
        <f t="shared" si="2"/>
        <v>54.4</v>
      </c>
      <c r="U42" s="197">
        <f t="shared" si="3"/>
        <v>66.91</v>
      </c>
      <c r="V42" s="288" t="s">
        <v>89</v>
      </c>
    </row>
    <row r="43" spans="1:22" x14ac:dyDescent="0.25">
      <c r="A43" s="183" t="s">
        <v>76</v>
      </c>
      <c r="B43" s="184" t="s">
        <v>77</v>
      </c>
      <c r="C43" s="222">
        <v>733170012</v>
      </c>
      <c r="D43" s="222" t="s">
        <v>165</v>
      </c>
      <c r="E43" s="215" t="s">
        <v>166</v>
      </c>
      <c r="F43" s="198" t="s">
        <v>161</v>
      </c>
      <c r="G43" s="186" t="s">
        <v>167</v>
      </c>
      <c r="H43" s="187"/>
      <c r="I43" s="200" t="s">
        <v>168</v>
      </c>
      <c r="J43" s="189" t="s">
        <v>164</v>
      </c>
      <c r="K43" s="190">
        <v>5</v>
      </c>
      <c r="L43" s="191" t="s">
        <v>30</v>
      </c>
      <c r="M43" s="191" t="s">
        <v>83</v>
      </c>
      <c r="N43" s="191">
        <v>54</v>
      </c>
      <c r="O43" s="191">
        <f t="shared" si="1"/>
        <v>270</v>
      </c>
      <c r="P43" s="192" t="s">
        <v>42</v>
      </c>
      <c r="Q43" s="193">
        <v>4.3</v>
      </c>
      <c r="R43" s="194">
        <f t="shared" si="0"/>
        <v>2.2727272727272818E-2</v>
      </c>
      <c r="S43" s="195">
        <v>4.4000000000000004</v>
      </c>
      <c r="T43" s="196">
        <f t="shared" si="2"/>
        <v>22</v>
      </c>
      <c r="U43" s="197">
        <f t="shared" si="3"/>
        <v>27.06</v>
      </c>
      <c r="V43" s="288" t="s">
        <v>32</v>
      </c>
    </row>
    <row r="44" spans="1:22" x14ac:dyDescent="0.25">
      <c r="A44" s="183" t="s">
        <v>76</v>
      </c>
      <c r="B44" s="184" t="s">
        <v>77</v>
      </c>
      <c r="C44" s="222">
        <v>733170071</v>
      </c>
      <c r="D44" s="222" t="s">
        <v>169</v>
      </c>
      <c r="E44" s="215" t="s">
        <v>170</v>
      </c>
      <c r="F44" s="198" t="s">
        <v>161</v>
      </c>
      <c r="G44" s="186" t="s">
        <v>171</v>
      </c>
      <c r="H44" s="187"/>
      <c r="I44" s="200" t="s">
        <v>172</v>
      </c>
      <c r="J44" s="189" t="s">
        <v>164</v>
      </c>
      <c r="K44" s="190">
        <v>16</v>
      </c>
      <c r="L44" s="191" t="s">
        <v>30</v>
      </c>
      <c r="M44" s="191" t="s">
        <v>83</v>
      </c>
      <c r="N44" s="191">
        <v>24</v>
      </c>
      <c r="O44" s="191">
        <f t="shared" ref="O44:O45" si="4">N44*K44</f>
        <v>384</v>
      </c>
      <c r="P44" s="192" t="s">
        <v>42</v>
      </c>
      <c r="Q44" s="193">
        <v>3.3</v>
      </c>
      <c r="R44" s="194">
        <f t="shared" ref="R44:R45" si="5">1-Q44/S44</f>
        <v>2.9411764705882359E-2</v>
      </c>
      <c r="S44" s="195">
        <v>3.4</v>
      </c>
      <c r="T44" s="196">
        <f t="shared" ref="T44:T45" si="6">ROUND(S44*K44, 2)</f>
        <v>54.4</v>
      </c>
      <c r="U44" s="197">
        <f t="shared" ref="U44:U45" si="7">ROUND(1.23*T44, 2)</f>
        <v>66.91</v>
      </c>
      <c r="V44" s="288" t="s">
        <v>89</v>
      </c>
    </row>
    <row r="45" spans="1:22" x14ac:dyDescent="0.25">
      <c r="A45" s="183" t="s">
        <v>76</v>
      </c>
      <c r="B45" s="184" t="s">
        <v>77</v>
      </c>
      <c r="C45" s="222">
        <v>733170017</v>
      </c>
      <c r="D45" s="222" t="s">
        <v>173</v>
      </c>
      <c r="E45" s="215" t="s">
        <v>174</v>
      </c>
      <c r="F45" s="198" t="s">
        <v>161</v>
      </c>
      <c r="G45" s="186" t="s">
        <v>175</v>
      </c>
      <c r="H45" s="187"/>
      <c r="I45" s="200" t="s">
        <v>176</v>
      </c>
      <c r="J45" s="189" t="s">
        <v>164</v>
      </c>
      <c r="K45" s="190">
        <v>5</v>
      </c>
      <c r="L45" s="191" t="s">
        <v>30</v>
      </c>
      <c r="M45" s="191" t="s">
        <v>83</v>
      </c>
      <c r="N45" s="191">
        <v>54</v>
      </c>
      <c r="O45" s="191">
        <f t="shared" si="4"/>
        <v>270</v>
      </c>
      <c r="P45" s="192" t="s">
        <v>42</v>
      </c>
      <c r="Q45" s="193">
        <v>4.3</v>
      </c>
      <c r="R45" s="194">
        <f t="shared" si="5"/>
        <v>2.2727272727272818E-2</v>
      </c>
      <c r="S45" s="195">
        <v>4.4000000000000004</v>
      </c>
      <c r="T45" s="196">
        <f t="shared" si="6"/>
        <v>22</v>
      </c>
      <c r="U45" s="197">
        <f t="shared" si="7"/>
        <v>27.06</v>
      </c>
      <c r="V45" s="288" t="s">
        <v>32</v>
      </c>
    </row>
    <row r="46" spans="1:22" x14ac:dyDescent="0.25">
      <c r="A46" s="183" t="s">
        <v>76</v>
      </c>
      <c r="B46" s="184" t="s">
        <v>77</v>
      </c>
      <c r="C46" s="222">
        <v>733170072</v>
      </c>
      <c r="D46" s="222" t="s">
        <v>177</v>
      </c>
      <c r="E46" s="215" t="s">
        <v>178</v>
      </c>
      <c r="F46" s="198" t="s">
        <v>161</v>
      </c>
      <c r="G46" s="186" t="s">
        <v>179</v>
      </c>
      <c r="H46" s="187"/>
      <c r="I46" s="200" t="s">
        <v>180</v>
      </c>
      <c r="J46" s="189" t="s">
        <v>164</v>
      </c>
      <c r="K46" s="190">
        <v>16</v>
      </c>
      <c r="L46" s="191" t="s">
        <v>30</v>
      </c>
      <c r="M46" s="191" t="s">
        <v>83</v>
      </c>
      <c r="N46" s="191">
        <v>24</v>
      </c>
      <c r="O46" s="191">
        <f t="shared" ref="O46:O49" si="8">N46*K46</f>
        <v>384</v>
      </c>
      <c r="P46" s="192" t="s">
        <v>42</v>
      </c>
      <c r="Q46" s="193">
        <v>3.3</v>
      </c>
      <c r="R46" s="194">
        <f t="shared" ref="R46:R49" si="9">1-Q46/S46</f>
        <v>2.9411764705882359E-2</v>
      </c>
      <c r="S46" s="195">
        <v>3.4</v>
      </c>
      <c r="T46" s="196">
        <f t="shared" ref="T46:T49" si="10">ROUND(S46*K46, 2)</f>
        <v>54.4</v>
      </c>
      <c r="U46" s="197">
        <f t="shared" ref="U46:U49" si="11">ROUND(1.23*T46, 2)</f>
        <v>66.91</v>
      </c>
      <c r="V46" s="288" t="s">
        <v>89</v>
      </c>
    </row>
    <row r="47" spans="1:22" x14ac:dyDescent="0.25">
      <c r="A47" s="183" t="s">
        <v>76</v>
      </c>
      <c r="B47" s="184" t="s">
        <v>77</v>
      </c>
      <c r="C47" s="222">
        <v>733170019</v>
      </c>
      <c r="D47" s="222" t="s">
        <v>181</v>
      </c>
      <c r="E47" s="215" t="s">
        <v>182</v>
      </c>
      <c r="F47" s="198" t="s">
        <v>161</v>
      </c>
      <c r="G47" s="186" t="s">
        <v>183</v>
      </c>
      <c r="H47" s="187"/>
      <c r="I47" s="200" t="s">
        <v>184</v>
      </c>
      <c r="J47" s="189" t="s">
        <v>164</v>
      </c>
      <c r="K47" s="190">
        <v>5</v>
      </c>
      <c r="L47" s="191" t="s">
        <v>30</v>
      </c>
      <c r="M47" s="191" t="s">
        <v>83</v>
      </c>
      <c r="N47" s="191">
        <v>54</v>
      </c>
      <c r="O47" s="191">
        <f t="shared" si="8"/>
        <v>270</v>
      </c>
      <c r="P47" s="192" t="s">
        <v>42</v>
      </c>
      <c r="Q47" s="193">
        <v>4.3</v>
      </c>
      <c r="R47" s="194">
        <f t="shared" si="9"/>
        <v>2.2727272727272818E-2</v>
      </c>
      <c r="S47" s="195">
        <v>4.4000000000000004</v>
      </c>
      <c r="T47" s="196">
        <f t="shared" si="10"/>
        <v>22</v>
      </c>
      <c r="U47" s="197">
        <f t="shared" si="11"/>
        <v>27.06</v>
      </c>
      <c r="V47" s="288" t="s">
        <v>32</v>
      </c>
    </row>
    <row r="48" spans="1:22" x14ac:dyDescent="0.25">
      <c r="A48" s="183" t="s">
        <v>76</v>
      </c>
      <c r="B48" s="184" t="s">
        <v>77</v>
      </c>
      <c r="C48" s="222">
        <v>733170073</v>
      </c>
      <c r="D48" s="222" t="s">
        <v>185</v>
      </c>
      <c r="E48" s="215" t="s">
        <v>186</v>
      </c>
      <c r="F48" s="198" t="s">
        <v>161</v>
      </c>
      <c r="G48" s="186" t="s">
        <v>187</v>
      </c>
      <c r="H48" s="187"/>
      <c r="I48" s="200" t="s">
        <v>188</v>
      </c>
      <c r="J48" s="189" t="s">
        <v>164</v>
      </c>
      <c r="K48" s="190">
        <v>16</v>
      </c>
      <c r="L48" s="191" t="s">
        <v>30</v>
      </c>
      <c r="M48" s="191" t="s">
        <v>83</v>
      </c>
      <c r="N48" s="191">
        <v>24</v>
      </c>
      <c r="O48" s="191">
        <f t="shared" si="8"/>
        <v>384</v>
      </c>
      <c r="P48" s="192" t="s">
        <v>42</v>
      </c>
      <c r="Q48" s="193">
        <v>3.3</v>
      </c>
      <c r="R48" s="194">
        <f t="shared" si="9"/>
        <v>2.9411764705882359E-2</v>
      </c>
      <c r="S48" s="195">
        <v>3.4</v>
      </c>
      <c r="T48" s="196">
        <f t="shared" si="10"/>
        <v>54.4</v>
      </c>
      <c r="U48" s="197">
        <f t="shared" si="11"/>
        <v>66.91</v>
      </c>
      <c r="V48" s="288" t="s">
        <v>89</v>
      </c>
    </row>
    <row r="49" spans="1:22" x14ac:dyDescent="0.25">
      <c r="A49" s="183" t="s">
        <v>76</v>
      </c>
      <c r="B49" s="184" t="s">
        <v>77</v>
      </c>
      <c r="C49" s="222">
        <v>733170021</v>
      </c>
      <c r="D49" s="222" t="s">
        <v>189</v>
      </c>
      <c r="E49" s="215" t="s">
        <v>190</v>
      </c>
      <c r="F49" s="198" t="s">
        <v>161</v>
      </c>
      <c r="G49" s="186" t="s">
        <v>191</v>
      </c>
      <c r="H49" s="187"/>
      <c r="I49" s="200" t="s">
        <v>192</v>
      </c>
      <c r="J49" s="189" t="s">
        <v>164</v>
      </c>
      <c r="K49" s="190">
        <v>5</v>
      </c>
      <c r="L49" s="191" t="s">
        <v>30</v>
      </c>
      <c r="M49" s="191" t="s">
        <v>83</v>
      </c>
      <c r="N49" s="191">
        <v>54</v>
      </c>
      <c r="O49" s="191">
        <f t="shared" si="8"/>
        <v>270</v>
      </c>
      <c r="P49" s="192" t="s">
        <v>42</v>
      </c>
      <c r="Q49" s="193">
        <v>4.3</v>
      </c>
      <c r="R49" s="194">
        <f t="shared" si="9"/>
        <v>2.2727272727272818E-2</v>
      </c>
      <c r="S49" s="195">
        <v>4.4000000000000004</v>
      </c>
      <c r="T49" s="196">
        <f t="shared" si="10"/>
        <v>22</v>
      </c>
      <c r="U49" s="197">
        <f t="shared" si="11"/>
        <v>27.06</v>
      </c>
      <c r="V49" s="288" t="s">
        <v>32</v>
      </c>
    </row>
    <row r="50" spans="1:22" x14ac:dyDescent="0.25">
      <c r="A50" s="183" t="s">
        <v>76</v>
      </c>
      <c r="B50" s="184" t="s">
        <v>77</v>
      </c>
      <c r="C50" s="222" t="s">
        <v>193</v>
      </c>
      <c r="D50" s="222" t="s">
        <v>194</v>
      </c>
      <c r="E50" s="215"/>
      <c r="F50" s="198" t="s">
        <v>195</v>
      </c>
      <c r="G50" s="191" t="s">
        <v>196</v>
      </c>
      <c r="H50" s="189"/>
      <c r="I50" s="188" t="s">
        <v>193</v>
      </c>
      <c r="J50" s="189" t="s">
        <v>197</v>
      </c>
      <c r="K50" s="190">
        <v>25</v>
      </c>
      <c r="L50" s="191" t="s">
        <v>30</v>
      </c>
      <c r="M50" s="191" t="s">
        <v>83</v>
      </c>
      <c r="N50" s="191">
        <v>24</v>
      </c>
      <c r="O50" s="191">
        <f t="shared" si="1"/>
        <v>600</v>
      </c>
      <c r="P50" s="192" t="s">
        <v>42</v>
      </c>
      <c r="Q50" s="193"/>
      <c r="R50" s="194"/>
      <c r="S50" s="195">
        <v>3</v>
      </c>
      <c r="T50" s="196">
        <f t="shared" si="2"/>
        <v>75</v>
      </c>
      <c r="U50" s="197">
        <f t="shared" si="3"/>
        <v>92.25</v>
      </c>
      <c r="V50" s="288" t="s">
        <v>89</v>
      </c>
    </row>
    <row r="51" spans="1:22" x14ac:dyDescent="0.25">
      <c r="A51" s="183" t="s">
        <v>76</v>
      </c>
      <c r="B51" s="184" t="s">
        <v>77</v>
      </c>
      <c r="C51" s="222" t="s">
        <v>198</v>
      </c>
      <c r="D51" s="222" t="s">
        <v>199</v>
      </c>
      <c r="E51" s="215"/>
      <c r="F51" s="198" t="s">
        <v>195</v>
      </c>
      <c r="G51" s="191" t="s">
        <v>200</v>
      </c>
      <c r="H51" s="189"/>
      <c r="I51" s="188" t="s">
        <v>198</v>
      </c>
      <c r="J51" s="189" t="s">
        <v>197</v>
      </c>
      <c r="K51" s="190">
        <v>8</v>
      </c>
      <c r="L51" s="191" t="s">
        <v>30</v>
      </c>
      <c r="M51" s="191" t="s">
        <v>83</v>
      </c>
      <c r="N51" s="191">
        <v>39</v>
      </c>
      <c r="O51" s="191">
        <f t="shared" si="1"/>
        <v>312</v>
      </c>
      <c r="P51" s="192" t="s">
        <v>42</v>
      </c>
      <c r="Q51" s="193"/>
      <c r="R51" s="194"/>
      <c r="S51" s="195">
        <v>4</v>
      </c>
      <c r="T51" s="196">
        <f t="shared" si="2"/>
        <v>32</v>
      </c>
      <c r="U51" s="197">
        <f t="shared" si="3"/>
        <v>39.36</v>
      </c>
      <c r="V51" s="288" t="s">
        <v>32</v>
      </c>
    </row>
    <row r="52" spans="1:22" x14ac:dyDescent="0.25">
      <c r="A52" s="201" t="s">
        <v>201</v>
      </c>
      <c r="B52" s="202" t="s">
        <v>202</v>
      </c>
      <c r="C52" s="225">
        <v>738810030</v>
      </c>
      <c r="D52" s="225" t="s">
        <v>203</v>
      </c>
      <c r="E52" s="215" t="s">
        <v>204</v>
      </c>
      <c r="F52" s="185" t="s">
        <v>205</v>
      </c>
      <c r="G52" s="191"/>
      <c r="H52" s="189"/>
      <c r="I52" s="188" t="s">
        <v>206</v>
      </c>
      <c r="J52" s="189" t="s">
        <v>207</v>
      </c>
      <c r="K52" s="190">
        <v>1</v>
      </c>
      <c r="L52" s="191" t="s">
        <v>208</v>
      </c>
      <c r="M52" s="191" t="s">
        <v>209</v>
      </c>
      <c r="N52" s="191"/>
      <c r="O52" s="191"/>
      <c r="P52" s="192" t="s">
        <v>42</v>
      </c>
      <c r="Q52" s="193">
        <v>11</v>
      </c>
      <c r="R52" s="194">
        <f t="shared" si="0"/>
        <v>0</v>
      </c>
      <c r="S52" s="195">
        <v>11</v>
      </c>
      <c r="T52" s="196">
        <f t="shared" si="2"/>
        <v>11</v>
      </c>
      <c r="U52" s="197">
        <f t="shared" si="3"/>
        <v>13.53</v>
      </c>
      <c r="V52" s="288" t="s">
        <v>48</v>
      </c>
    </row>
    <row r="53" spans="1:22" x14ac:dyDescent="0.25">
      <c r="A53" s="183" t="s">
        <v>76</v>
      </c>
      <c r="B53" s="184" t="s">
        <v>77</v>
      </c>
      <c r="C53" s="222">
        <v>731900136</v>
      </c>
      <c r="D53" s="222" t="s">
        <v>210</v>
      </c>
      <c r="E53" s="215" t="s">
        <v>211</v>
      </c>
      <c r="F53" s="185" t="s">
        <v>212</v>
      </c>
      <c r="G53" s="191" t="s">
        <v>213</v>
      </c>
      <c r="H53" s="189"/>
      <c r="I53" s="188" t="s">
        <v>214</v>
      </c>
      <c r="J53" s="189" t="s">
        <v>215</v>
      </c>
      <c r="K53" s="190">
        <v>20</v>
      </c>
      <c r="L53" s="191" t="s">
        <v>30</v>
      </c>
      <c r="M53" s="191" t="s">
        <v>83</v>
      </c>
      <c r="N53" s="191">
        <v>24</v>
      </c>
      <c r="O53" s="191">
        <f t="shared" si="1"/>
        <v>480</v>
      </c>
      <c r="P53" s="192" t="s">
        <v>42</v>
      </c>
      <c r="Q53" s="193">
        <v>4</v>
      </c>
      <c r="R53" s="194">
        <f t="shared" si="0"/>
        <v>2.4390243902438935E-2</v>
      </c>
      <c r="S53" s="195">
        <v>4.0999999999999996</v>
      </c>
      <c r="T53" s="196">
        <f t="shared" si="2"/>
        <v>82</v>
      </c>
      <c r="U53" s="197">
        <f t="shared" si="3"/>
        <v>100.86</v>
      </c>
      <c r="V53" s="288" t="s">
        <v>84</v>
      </c>
    </row>
    <row r="54" spans="1:22" x14ac:dyDescent="0.25">
      <c r="A54" s="183" t="s">
        <v>76</v>
      </c>
      <c r="B54" s="184" t="s">
        <v>77</v>
      </c>
      <c r="C54" s="222">
        <v>731900137</v>
      </c>
      <c r="D54" s="222" t="s">
        <v>216</v>
      </c>
      <c r="E54" s="215" t="s">
        <v>217</v>
      </c>
      <c r="F54" s="185" t="s">
        <v>212</v>
      </c>
      <c r="G54" s="191" t="s">
        <v>218</v>
      </c>
      <c r="H54" s="189"/>
      <c r="I54" s="188" t="s">
        <v>219</v>
      </c>
      <c r="J54" s="189" t="s">
        <v>215</v>
      </c>
      <c r="K54" s="190">
        <v>20</v>
      </c>
      <c r="L54" s="191" t="s">
        <v>30</v>
      </c>
      <c r="M54" s="191" t="s">
        <v>83</v>
      </c>
      <c r="N54" s="191">
        <v>24</v>
      </c>
      <c r="O54" s="191">
        <f t="shared" ref="O54:O57" si="12">N54*K54</f>
        <v>480</v>
      </c>
      <c r="P54" s="192" t="s">
        <v>42</v>
      </c>
      <c r="Q54" s="193">
        <v>4</v>
      </c>
      <c r="R54" s="194">
        <f t="shared" ref="R54:R57" si="13">1-Q54/S54</f>
        <v>2.4390243902438935E-2</v>
      </c>
      <c r="S54" s="195">
        <v>4.0999999999999996</v>
      </c>
      <c r="T54" s="196">
        <f t="shared" ref="T54:T57" si="14">ROUND(S54*K54, 2)</f>
        <v>82</v>
      </c>
      <c r="U54" s="197">
        <f t="shared" ref="U54:U57" si="15">ROUND(1.23*T54, 2)</f>
        <v>100.86</v>
      </c>
      <c r="V54" s="288" t="s">
        <v>84</v>
      </c>
    </row>
    <row r="55" spans="1:22" x14ac:dyDescent="0.25">
      <c r="A55" s="183" t="s">
        <v>76</v>
      </c>
      <c r="B55" s="184" t="s">
        <v>77</v>
      </c>
      <c r="C55" s="222">
        <v>731900138</v>
      </c>
      <c r="D55" s="222" t="s">
        <v>220</v>
      </c>
      <c r="E55" s="215" t="s">
        <v>221</v>
      </c>
      <c r="F55" s="185" t="s">
        <v>212</v>
      </c>
      <c r="G55" s="191" t="s">
        <v>222</v>
      </c>
      <c r="H55" s="189"/>
      <c r="I55" s="188" t="s">
        <v>223</v>
      </c>
      <c r="J55" s="189" t="s">
        <v>215</v>
      </c>
      <c r="K55" s="190">
        <v>20</v>
      </c>
      <c r="L55" s="191" t="s">
        <v>30</v>
      </c>
      <c r="M55" s="191" t="s">
        <v>83</v>
      </c>
      <c r="N55" s="191">
        <v>24</v>
      </c>
      <c r="O55" s="191">
        <f t="shared" si="12"/>
        <v>480</v>
      </c>
      <c r="P55" s="192" t="s">
        <v>42</v>
      </c>
      <c r="Q55" s="193">
        <v>4</v>
      </c>
      <c r="R55" s="194">
        <f t="shared" si="13"/>
        <v>2.4390243902438935E-2</v>
      </c>
      <c r="S55" s="195">
        <v>4.0999999999999996</v>
      </c>
      <c r="T55" s="196">
        <f t="shared" si="14"/>
        <v>82</v>
      </c>
      <c r="U55" s="197">
        <f t="shared" si="15"/>
        <v>100.86</v>
      </c>
      <c r="V55" s="288" t="s">
        <v>84</v>
      </c>
    </row>
    <row r="56" spans="1:22" x14ac:dyDescent="0.25">
      <c r="A56" s="183" t="s">
        <v>76</v>
      </c>
      <c r="B56" s="184" t="s">
        <v>77</v>
      </c>
      <c r="C56" s="222">
        <v>731900134</v>
      </c>
      <c r="D56" s="222" t="s">
        <v>224</v>
      </c>
      <c r="E56" s="215" t="s">
        <v>225</v>
      </c>
      <c r="F56" s="185" t="s">
        <v>212</v>
      </c>
      <c r="G56" s="191" t="s">
        <v>226</v>
      </c>
      <c r="H56" s="189"/>
      <c r="I56" s="188" t="s">
        <v>227</v>
      </c>
      <c r="J56" s="189" t="s">
        <v>215</v>
      </c>
      <c r="K56" s="190">
        <v>20</v>
      </c>
      <c r="L56" s="191" t="s">
        <v>30</v>
      </c>
      <c r="M56" s="191" t="s">
        <v>83</v>
      </c>
      <c r="N56" s="191">
        <v>24</v>
      </c>
      <c r="O56" s="191">
        <f t="shared" si="12"/>
        <v>480</v>
      </c>
      <c r="P56" s="192" t="s">
        <v>42</v>
      </c>
      <c r="Q56" s="193">
        <v>4</v>
      </c>
      <c r="R56" s="194">
        <f t="shared" si="13"/>
        <v>2.4390243902438935E-2</v>
      </c>
      <c r="S56" s="195">
        <v>4.0999999999999996</v>
      </c>
      <c r="T56" s="196">
        <f t="shared" si="14"/>
        <v>82</v>
      </c>
      <c r="U56" s="197">
        <f t="shared" si="15"/>
        <v>100.86</v>
      </c>
      <c r="V56" s="288" t="s">
        <v>84</v>
      </c>
    </row>
    <row r="57" spans="1:22" x14ac:dyDescent="0.25">
      <c r="A57" s="183" t="s">
        <v>76</v>
      </c>
      <c r="B57" s="184" t="s">
        <v>77</v>
      </c>
      <c r="C57" s="222">
        <v>731900139</v>
      </c>
      <c r="D57" s="222" t="s">
        <v>228</v>
      </c>
      <c r="E57" s="215" t="s">
        <v>229</v>
      </c>
      <c r="F57" s="185" t="s">
        <v>212</v>
      </c>
      <c r="G57" s="191" t="s">
        <v>230</v>
      </c>
      <c r="H57" s="189"/>
      <c r="I57" s="188" t="s">
        <v>231</v>
      </c>
      <c r="J57" s="189" t="s">
        <v>215</v>
      </c>
      <c r="K57" s="190">
        <v>20</v>
      </c>
      <c r="L57" s="191" t="s">
        <v>30</v>
      </c>
      <c r="M57" s="191" t="s">
        <v>83</v>
      </c>
      <c r="N57" s="191">
        <v>24</v>
      </c>
      <c r="O57" s="191">
        <f t="shared" si="12"/>
        <v>480</v>
      </c>
      <c r="P57" s="192" t="s">
        <v>42</v>
      </c>
      <c r="Q57" s="193">
        <v>4</v>
      </c>
      <c r="R57" s="194">
        <f t="shared" si="13"/>
        <v>2.4390243902438935E-2</v>
      </c>
      <c r="S57" s="195">
        <v>4.0999999999999996</v>
      </c>
      <c r="T57" s="196">
        <f t="shared" si="14"/>
        <v>82</v>
      </c>
      <c r="U57" s="197">
        <f t="shared" si="15"/>
        <v>100.86</v>
      </c>
      <c r="V57" s="288" t="s">
        <v>84</v>
      </c>
    </row>
    <row r="58" spans="1:22" x14ac:dyDescent="0.25">
      <c r="A58" s="183" t="s">
        <v>76</v>
      </c>
      <c r="B58" s="184" t="s">
        <v>77</v>
      </c>
      <c r="C58" s="222">
        <v>731900121</v>
      </c>
      <c r="D58" s="222" t="s">
        <v>232</v>
      </c>
      <c r="E58" s="215" t="s">
        <v>233</v>
      </c>
      <c r="F58" s="185" t="s">
        <v>212</v>
      </c>
      <c r="G58" s="191" t="s">
        <v>234</v>
      </c>
      <c r="H58" s="189"/>
      <c r="I58" s="200" t="s">
        <v>235</v>
      </c>
      <c r="J58" s="189" t="s">
        <v>236</v>
      </c>
      <c r="K58" s="190">
        <v>20</v>
      </c>
      <c r="L58" s="191" t="s">
        <v>30</v>
      </c>
      <c r="M58" s="191" t="s">
        <v>83</v>
      </c>
      <c r="N58" s="191">
        <v>24</v>
      </c>
      <c r="O58" s="191">
        <f t="shared" si="1"/>
        <v>480</v>
      </c>
      <c r="P58" s="192" t="s">
        <v>42</v>
      </c>
      <c r="Q58" s="193">
        <v>4</v>
      </c>
      <c r="R58" s="194">
        <f t="shared" si="0"/>
        <v>2.4390243902438935E-2</v>
      </c>
      <c r="S58" s="195">
        <v>4.0999999999999996</v>
      </c>
      <c r="T58" s="196">
        <f t="shared" si="2"/>
        <v>82</v>
      </c>
      <c r="U58" s="197">
        <f t="shared" si="3"/>
        <v>100.86</v>
      </c>
      <c r="V58" s="288" t="s">
        <v>84</v>
      </c>
    </row>
    <row r="59" spans="1:22" x14ac:dyDescent="0.25">
      <c r="A59" s="183" t="s">
        <v>76</v>
      </c>
      <c r="B59" s="184" t="s">
        <v>77</v>
      </c>
      <c r="C59" s="222">
        <v>731900122</v>
      </c>
      <c r="D59" s="222" t="s">
        <v>237</v>
      </c>
      <c r="E59" s="215" t="s">
        <v>238</v>
      </c>
      <c r="F59" s="185" t="s">
        <v>212</v>
      </c>
      <c r="G59" s="191" t="s">
        <v>239</v>
      </c>
      <c r="H59" s="189"/>
      <c r="I59" s="200" t="s">
        <v>240</v>
      </c>
      <c r="J59" s="189" t="s">
        <v>236</v>
      </c>
      <c r="K59" s="190">
        <v>20</v>
      </c>
      <c r="L59" s="191" t="s">
        <v>30</v>
      </c>
      <c r="M59" s="191" t="s">
        <v>83</v>
      </c>
      <c r="N59" s="191">
        <v>24</v>
      </c>
      <c r="O59" s="191">
        <f t="shared" ref="O59:O61" si="16">N59*K59</f>
        <v>480</v>
      </c>
      <c r="P59" s="192" t="s">
        <v>42</v>
      </c>
      <c r="Q59" s="193">
        <v>4</v>
      </c>
      <c r="R59" s="194">
        <f t="shared" ref="R59:R61" si="17">1-Q59/S59</f>
        <v>2.4390243902438935E-2</v>
      </c>
      <c r="S59" s="195">
        <v>4.0999999999999996</v>
      </c>
      <c r="T59" s="196">
        <f t="shared" ref="T59:T61" si="18">ROUND(S59*K59, 2)</f>
        <v>82</v>
      </c>
      <c r="U59" s="197">
        <f t="shared" ref="U59:U61" si="19">ROUND(1.23*T59, 2)</f>
        <v>100.86</v>
      </c>
      <c r="V59" s="288" t="s">
        <v>84</v>
      </c>
    </row>
    <row r="60" spans="1:22" x14ac:dyDescent="0.25">
      <c r="A60" s="183" t="s">
        <v>76</v>
      </c>
      <c r="B60" s="184" t="s">
        <v>77</v>
      </c>
      <c r="C60" s="222">
        <v>731900124</v>
      </c>
      <c r="D60" s="222" t="s">
        <v>241</v>
      </c>
      <c r="E60" s="215" t="s">
        <v>242</v>
      </c>
      <c r="F60" s="185" t="s">
        <v>212</v>
      </c>
      <c r="G60" s="191" t="s">
        <v>243</v>
      </c>
      <c r="H60" s="189"/>
      <c r="I60" s="200" t="s">
        <v>244</v>
      </c>
      <c r="J60" s="189" t="s">
        <v>236</v>
      </c>
      <c r="K60" s="190">
        <v>20</v>
      </c>
      <c r="L60" s="191" t="s">
        <v>30</v>
      </c>
      <c r="M60" s="191" t="s">
        <v>83</v>
      </c>
      <c r="N60" s="191">
        <v>24</v>
      </c>
      <c r="O60" s="191">
        <f t="shared" si="16"/>
        <v>480</v>
      </c>
      <c r="P60" s="192" t="s">
        <v>42</v>
      </c>
      <c r="Q60" s="193">
        <v>4</v>
      </c>
      <c r="R60" s="194">
        <f t="shared" si="17"/>
        <v>2.4390243902438935E-2</v>
      </c>
      <c r="S60" s="195">
        <v>4.0999999999999996</v>
      </c>
      <c r="T60" s="196">
        <f t="shared" si="18"/>
        <v>82</v>
      </c>
      <c r="U60" s="197">
        <f t="shared" si="19"/>
        <v>100.86</v>
      </c>
      <c r="V60" s="288" t="s">
        <v>84</v>
      </c>
    </row>
    <row r="61" spans="1:22" x14ac:dyDescent="0.25">
      <c r="A61" s="183" t="s">
        <v>76</v>
      </c>
      <c r="B61" s="184" t="s">
        <v>77</v>
      </c>
      <c r="C61" s="222">
        <v>731900125</v>
      </c>
      <c r="D61" s="222" t="s">
        <v>245</v>
      </c>
      <c r="E61" s="215" t="s">
        <v>246</v>
      </c>
      <c r="F61" s="185" t="s">
        <v>212</v>
      </c>
      <c r="G61" s="191" t="s">
        <v>247</v>
      </c>
      <c r="H61" s="189"/>
      <c r="I61" s="200" t="s">
        <v>248</v>
      </c>
      <c r="J61" s="189" t="s">
        <v>236</v>
      </c>
      <c r="K61" s="190">
        <v>20</v>
      </c>
      <c r="L61" s="191" t="s">
        <v>30</v>
      </c>
      <c r="M61" s="191" t="s">
        <v>83</v>
      </c>
      <c r="N61" s="191">
        <v>24</v>
      </c>
      <c r="O61" s="191">
        <f t="shared" si="16"/>
        <v>480</v>
      </c>
      <c r="P61" s="192" t="s">
        <v>42</v>
      </c>
      <c r="Q61" s="193">
        <v>4</v>
      </c>
      <c r="R61" s="194">
        <f t="shared" si="17"/>
        <v>2.4390243902438935E-2</v>
      </c>
      <c r="S61" s="195">
        <v>4.0999999999999996</v>
      </c>
      <c r="T61" s="196">
        <f t="shared" si="18"/>
        <v>82</v>
      </c>
      <c r="U61" s="197">
        <f t="shared" si="19"/>
        <v>100.86</v>
      </c>
      <c r="V61" s="288" t="s">
        <v>84</v>
      </c>
    </row>
    <row r="62" spans="1:22" x14ac:dyDescent="0.25">
      <c r="A62" s="183" t="s">
        <v>76</v>
      </c>
      <c r="B62" s="184" t="s">
        <v>77</v>
      </c>
      <c r="C62" s="222">
        <v>731900126</v>
      </c>
      <c r="D62" s="222" t="s">
        <v>249</v>
      </c>
      <c r="E62" s="215" t="s">
        <v>250</v>
      </c>
      <c r="F62" s="185" t="s">
        <v>212</v>
      </c>
      <c r="G62" s="191" t="s">
        <v>251</v>
      </c>
      <c r="H62" s="189"/>
      <c r="I62" s="200" t="s">
        <v>252</v>
      </c>
      <c r="J62" s="189" t="s">
        <v>236</v>
      </c>
      <c r="K62" s="190">
        <v>20</v>
      </c>
      <c r="L62" s="191" t="s">
        <v>30</v>
      </c>
      <c r="M62" s="191" t="s">
        <v>83</v>
      </c>
      <c r="N62" s="191">
        <v>24</v>
      </c>
      <c r="O62" s="191">
        <f t="shared" ref="O62:O67" si="20">N62*K62</f>
        <v>480</v>
      </c>
      <c r="P62" s="192" t="s">
        <v>42</v>
      </c>
      <c r="Q62" s="193">
        <v>4</v>
      </c>
      <c r="R62" s="194">
        <f t="shared" ref="R62:R67" si="21">1-Q62/S62</f>
        <v>2.4390243902438935E-2</v>
      </c>
      <c r="S62" s="195">
        <v>4.0999999999999996</v>
      </c>
      <c r="T62" s="196">
        <f t="shared" ref="T62:T67" si="22">ROUND(S62*K62, 2)</f>
        <v>82</v>
      </c>
      <c r="U62" s="197">
        <f t="shared" ref="U62:U67" si="23">ROUND(1.23*T62, 2)</f>
        <v>100.86</v>
      </c>
      <c r="V62" s="288" t="s">
        <v>84</v>
      </c>
    </row>
    <row r="63" spans="1:22" x14ac:dyDescent="0.25">
      <c r="A63" s="183" t="s">
        <v>76</v>
      </c>
      <c r="B63" s="184" t="s">
        <v>77</v>
      </c>
      <c r="C63" s="222">
        <v>731900127</v>
      </c>
      <c r="D63" s="222" t="s">
        <v>253</v>
      </c>
      <c r="E63" s="215" t="s">
        <v>254</v>
      </c>
      <c r="F63" s="185" t="s">
        <v>212</v>
      </c>
      <c r="G63" s="191" t="s">
        <v>255</v>
      </c>
      <c r="H63" s="189"/>
      <c r="I63" s="200" t="s">
        <v>256</v>
      </c>
      <c r="J63" s="189" t="s">
        <v>236</v>
      </c>
      <c r="K63" s="190">
        <v>20</v>
      </c>
      <c r="L63" s="191" t="s">
        <v>30</v>
      </c>
      <c r="M63" s="191" t="s">
        <v>83</v>
      </c>
      <c r="N63" s="191">
        <v>24</v>
      </c>
      <c r="O63" s="191">
        <f t="shared" si="20"/>
        <v>480</v>
      </c>
      <c r="P63" s="192" t="s">
        <v>42</v>
      </c>
      <c r="Q63" s="193">
        <v>4</v>
      </c>
      <c r="R63" s="194">
        <f t="shared" si="21"/>
        <v>2.4390243902438935E-2</v>
      </c>
      <c r="S63" s="195">
        <v>4.0999999999999996</v>
      </c>
      <c r="T63" s="196">
        <f t="shared" si="22"/>
        <v>82</v>
      </c>
      <c r="U63" s="197">
        <f t="shared" si="23"/>
        <v>100.86</v>
      </c>
      <c r="V63" s="288" t="s">
        <v>84</v>
      </c>
    </row>
    <row r="64" spans="1:22" x14ac:dyDescent="0.25">
      <c r="A64" s="183" t="s">
        <v>76</v>
      </c>
      <c r="B64" s="184" t="s">
        <v>77</v>
      </c>
      <c r="C64" s="222">
        <v>738360881</v>
      </c>
      <c r="D64" s="222" t="s">
        <v>257</v>
      </c>
      <c r="E64" s="215" t="s">
        <v>258</v>
      </c>
      <c r="F64" s="185" t="s">
        <v>212</v>
      </c>
      <c r="G64" s="191" t="s">
        <v>259</v>
      </c>
      <c r="H64" s="189"/>
      <c r="I64" s="200" t="s">
        <v>260</v>
      </c>
      <c r="J64" s="189" t="s">
        <v>236</v>
      </c>
      <c r="K64" s="190">
        <v>20</v>
      </c>
      <c r="L64" s="191" t="s">
        <v>30</v>
      </c>
      <c r="M64" s="191" t="s">
        <v>83</v>
      </c>
      <c r="N64" s="191">
        <v>24</v>
      </c>
      <c r="O64" s="191">
        <f t="shared" si="20"/>
        <v>480</v>
      </c>
      <c r="P64" s="192" t="s">
        <v>42</v>
      </c>
      <c r="Q64" s="193">
        <v>4</v>
      </c>
      <c r="R64" s="194">
        <f t="shared" si="21"/>
        <v>2.4390243902438935E-2</v>
      </c>
      <c r="S64" s="195">
        <v>4.0999999999999996</v>
      </c>
      <c r="T64" s="196">
        <f t="shared" si="22"/>
        <v>82</v>
      </c>
      <c r="U64" s="197">
        <f t="shared" si="23"/>
        <v>100.86</v>
      </c>
      <c r="V64" s="288" t="s">
        <v>84</v>
      </c>
    </row>
    <row r="65" spans="1:22" x14ac:dyDescent="0.25">
      <c r="A65" s="183" t="s">
        <v>76</v>
      </c>
      <c r="B65" s="184" t="s">
        <v>77</v>
      </c>
      <c r="C65" s="222">
        <v>731900128</v>
      </c>
      <c r="D65" s="222" t="s">
        <v>261</v>
      </c>
      <c r="E65" s="215" t="s">
        <v>262</v>
      </c>
      <c r="F65" s="185" t="s">
        <v>212</v>
      </c>
      <c r="G65" s="191" t="s">
        <v>263</v>
      </c>
      <c r="H65" s="189"/>
      <c r="I65" s="200" t="s">
        <v>264</v>
      </c>
      <c r="J65" s="189" t="s">
        <v>236</v>
      </c>
      <c r="K65" s="190">
        <v>20</v>
      </c>
      <c r="L65" s="191" t="s">
        <v>30</v>
      </c>
      <c r="M65" s="191" t="s">
        <v>83</v>
      </c>
      <c r="N65" s="191">
        <v>24</v>
      </c>
      <c r="O65" s="191">
        <f t="shared" si="20"/>
        <v>480</v>
      </c>
      <c r="P65" s="192" t="s">
        <v>42</v>
      </c>
      <c r="Q65" s="193">
        <v>4</v>
      </c>
      <c r="R65" s="194">
        <f t="shared" si="21"/>
        <v>2.4390243902438935E-2</v>
      </c>
      <c r="S65" s="195">
        <v>4.0999999999999996</v>
      </c>
      <c r="T65" s="196">
        <f t="shared" si="22"/>
        <v>82</v>
      </c>
      <c r="U65" s="197">
        <f t="shared" si="23"/>
        <v>100.86</v>
      </c>
      <c r="V65" s="288" t="s">
        <v>84</v>
      </c>
    </row>
    <row r="66" spans="1:22" x14ac:dyDescent="0.25">
      <c r="A66" s="183" t="s">
        <v>76</v>
      </c>
      <c r="B66" s="184" t="s">
        <v>77</v>
      </c>
      <c r="C66" s="222">
        <v>738360889</v>
      </c>
      <c r="D66" s="222" t="s">
        <v>265</v>
      </c>
      <c r="E66" s="215" t="s">
        <v>266</v>
      </c>
      <c r="F66" s="185" t="s">
        <v>212</v>
      </c>
      <c r="G66" s="191" t="s">
        <v>267</v>
      </c>
      <c r="H66" s="189"/>
      <c r="I66" s="200" t="s">
        <v>268</v>
      </c>
      <c r="J66" s="189" t="s">
        <v>236</v>
      </c>
      <c r="K66" s="190">
        <v>20</v>
      </c>
      <c r="L66" s="191" t="s">
        <v>30</v>
      </c>
      <c r="M66" s="191" t="s">
        <v>83</v>
      </c>
      <c r="N66" s="191">
        <v>24</v>
      </c>
      <c r="O66" s="191">
        <f t="shared" si="20"/>
        <v>480</v>
      </c>
      <c r="P66" s="192" t="s">
        <v>42</v>
      </c>
      <c r="Q66" s="193">
        <v>4</v>
      </c>
      <c r="R66" s="194">
        <f t="shared" si="21"/>
        <v>2.4390243902438935E-2</v>
      </c>
      <c r="S66" s="195">
        <v>4.0999999999999996</v>
      </c>
      <c r="T66" s="196">
        <f t="shared" si="22"/>
        <v>82</v>
      </c>
      <c r="U66" s="197">
        <f t="shared" si="23"/>
        <v>100.86</v>
      </c>
      <c r="V66" s="288" t="s">
        <v>84</v>
      </c>
    </row>
    <row r="67" spans="1:22" x14ac:dyDescent="0.25">
      <c r="A67" s="183" t="s">
        <v>76</v>
      </c>
      <c r="B67" s="184" t="s">
        <v>77</v>
      </c>
      <c r="C67" s="222">
        <v>731900132</v>
      </c>
      <c r="D67" s="222" t="s">
        <v>269</v>
      </c>
      <c r="E67" s="215" t="s">
        <v>270</v>
      </c>
      <c r="F67" s="185" t="s">
        <v>212</v>
      </c>
      <c r="G67" s="191" t="s">
        <v>271</v>
      </c>
      <c r="H67" s="189"/>
      <c r="I67" s="200" t="s">
        <v>272</v>
      </c>
      <c r="J67" s="189" t="s">
        <v>236</v>
      </c>
      <c r="K67" s="190">
        <v>20</v>
      </c>
      <c r="L67" s="191" t="s">
        <v>30</v>
      </c>
      <c r="M67" s="191" t="s">
        <v>83</v>
      </c>
      <c r="N67" s="191">
        <v>24</v>
      </c>
      <c r="O67" s="191">
        <f t="shared" si="20"/>
        <v>480</v>
      </c>
      <c r="P67" s="192" t="s">
        <v>42</v>
      </c>
      <c r="Q67" s="193">
        <v>4</v>
      </c>
      <c r="R67" s="194">
        <f t="shared" si="21"/>
        <v>2.4390243902438935E-2</v>
      </c>
      <c r="S67" s="195">
        <v>4.0999999999999996</v>
      </c>
      <c r="T67" s="196">
        <f t="shared" si="22"/>
        <v>82</v>
      </c>
      <c r="U67" s="197">
        <f t="shared" si="23"/>
        <v>100.86</v>
      </c>
      <c r="V67" s="288" t="s">
        <v>84</v>
      </c>
    </row>
    <row r="68" spans="1:22" x14ac:dyDescent="0.25">
      <c r="A68" s="183" t="s">
        <v>76</v>
      </c>
      <c r="B68" s="184" t="s">
        <v>77</v>
      </c>
      <c r="C68" s="222">
        <v>731900140</v>
      </c>
      <c r="D68" s="222" t="s">
        <v>273</v>
      </c>
      <c r="E68" s="215" t="s">
        <v>274</v>
      </c>
      <c r="F68" s="185" t="s">
        <v>275</v>
      </c>
      <c r="G68" s="220" t="s">
        <v>276</v>
      </c>
      <c r="H68" s="189"/>
      <c r="I68" s="200" t="s">
        <v>277</v>
      </c>
      <c r="J68" s="189" t="s">
        <v>278</v>
      </c>
      <c r="K68" s="190">
        <v>20</v>
      </c>
      <c r="L68" s="191" t="s">
        <v>30</v>
      </c>
      <c r="M68" s="191" t="s">
        <v>83</v>
      </c>
      <c r="N68" s="191">
        <v>24</v>
      </c>
      <c r="O68" s="191">
        <f t="shared" si="1"/>
        <v>480</v>
      </c>
      <c r="P68" s="192" t="s">
        <v>42</v>
      </c>
      <c r="Q68" s="193">
        <v>3.8</v>
      </c>
      <c r="R68" s="194">
        <f t="shared" si="0"/>
        <v>5.0000000000000044E-2</v>
      </c>
      <c r="S68" s="195">
        <v>4</v>
      </c>
      <c r="T68" s="196">
        <f t="shared" si="2"/>
        <v>80</v>
      </c>
      <c r="U68" s="197">
        <f t="shared" si="3"/>
        <v>98.4</v>
      </c>
      <c r="V68" s="288" t="s">
        <v>84</v>
      </c>
    </row>
    <row r="69" spans="1:22" x14ac:dyDescent="0.25">
      <c r="A69" s="183" t="s">
        <v>76</v>
      </c>
      <c r="B69" s="184" t="s">
        <v>77</v>
      </c>
      <c r="C69" s="222">
        <v>731900141</v>
      </c>
      <c r="D69" s="222" t="s">
        <v>279</v>
      </c>
      <c r="E69" s="215" t="s">
        <v>280</v>
      </c>
      <c r="F69" s="185" t="s">
        <v>275</v>
      </c>
      <c r="G69" s="220" t="s">
        <v>281</v>
      </c>
      <c r="H69" s="189"/>
      <c r="I69" s="200" t="s">
        <v>282</v>
      </c>
      <c r="J69" s="189" t="s">
        <v>278</v>
      </c>
      <c r="K69" s="190">
        <v>20</v>
      </c>
      <c r="L69" s="191" t="s">
        <v>30</v>
      </c>
      <c r="M69" s="191" t="s">
        <v>83</v>
      </c>
      <c r="N69" s="191">
        <v>24</v>
      </c>
      <c r="O69" s="191">
        <f t="shared" ref="O69:O71" si="24">N69*K69</f>
        <v>480</v>
      </c>
      <c r="P69" s="192" t="s">
        <v>42</v>
      </c>
      <c r="Q69" s="193">
        <v>3.8</v>
      </c>
      <c r="R69" s="194">
        <f t="shared" ref="R69:R71" si="25">1-Q69/S69</f>
        <v>5.0000000000000044E-2</v>
      </c>
      <c r="S69" s="195">
        <v>4</v>
      </c>
      <c r="T69" s="196">
        <f t="shared" ref="T69:T71" si="26">ROUND(S69*K69, 2)</f>
        <v>80</v>
      </c>
      <c r="U69" s="197">
        <f t="shared" ref="U69:U71" si="27">ROUND(1.23*T69, 2)</f>
        <v>98.4</v>
      </c>
      <c r="V69" s="288" t="s">
        <v>84</v>
      </c>
    </row>
    <row r="70" spans="1:22" x14ac:dyDescent="0.25">
      <c r="A70" s="183" t="s">
        <v>76</v>
      </c>
      <c r="B70" s="184" t="s">
        <v>77</v>
      </c>
      <c r="C70" s="222">
        <v>731900144</v>
      </c>
      <c r="D70" s="222" t="s">
        <v>283</v>
      </c>
      <c r="E70" s="215" t="s">
        <v>284</v>
      </c>
      <c r="F70" s="185" t="s">
        <v>275</v>
      </c>
      <c r="G70" s="220" t="s">
        <v>285</v>
      </c>
      <c r="H70" s="189"/>
      <c r="I70" s="200" t="s">
        <v>286</v>
      </c>
      <c r="J70" s="189" t="s">
        <v>278</v>
      </c>
      <c r="K70" s="190">
        <v>20</v>
      </c>
      <c r="L70" s="191" t="s">
        <v>30</v>
      </c>
      <c r="M70" s="191" t="s">
        <v>83</v>
      </c>
      <c r="N70" s="191">
        <v>24</v>
      </c>
      <c r="O70" s="191">
        <f t="shared" si="24"/>
        <v>480</v>
      </c>
      <c r="P70" s="192" t="s">
        <v>42</v>
      </c>
      <c r="Q70" s="193">
        <v>3.8</v>
      </c>
      <c r="R70" s="194">
        <f t="shared" si="25"/>
        <v>5.0000000000000044E-2</v>
      </c>
      <c r="S70" s="195">
        <v>4</v>
      </c>
      <c r="T70" s="196">
        <f t="shared" si="26"/>
        <v>80</v>
      </c>
      <c r="U70" s="197">
        <f t="shared" si="27"/>
        <v>98.4</v>
      </c>
      <c r="V70" s="288" t="s">
        <v>84</v>
      </c>
    </row>
    <row r="71" spans="1:22" x14ac:dyDescent="0.25">
      <c r="A71" s="183" t="s">
        <v>76</v>
      </c>
      <c r="B71" s="184" t="s">
        <v>77</v>
      </c>
      <c r="C71" s="222">
        <v>731900145</v>
      </c>
      <c r="D71" s="222" t="s">
        <v>287</v>
      </c>
      <c r="E71" s="215" t="s">
        <v>288</v>
      </c>
      <c r="F71" s="185" t="s">
        <v>275</v>
      </c>
      <c r="G71" s="220" t="s">
        <v>289</v>
      </c>
      <c r="H71" s="189"/>
      <c r="I71" s="200" t="s">
        <v>290</v>
      </c>
      <c r="J71" s="189" t="s">
        <v>278</v>
      </c>
      <c r="K71" s="190">
        <v>20</v>
      </c>
      <c r="L71" s="191" t="s">
        <v>30</v>
      </c>
      <c r="M71" s="191" t="s">
        <v>83</v>
      </c>
      <c r="N71" s="191">
        <v>24</v>
      </c>
      <c r="O71" s="191">
        <f t="shared" si="24"/>
        <v>480</v>
      </c>
      <c r="P71" s="192" t="s">
        <v>42</v>
      </c>
      <c r="Q71" s="193">
        <v>3.8</v>
      </c>
      <c r="R71" s="194">
        <f t="shared" si="25"/>
        <v>5.0000000000000044E-2</v>
      </c>
      <c r="S71" s="195">
        <v>4</v>
      </c>
      <c r="T71" s="196">
        <f t="shared" si="26"/>
        <v>80</v>
      </c>
      <c r="U71" s="197">
        <f t="shared" si="27"/>
        <v>98.4</v>
      </c>
      <c r="V71" s="288" t="s">
        <v>84</v>
      </c>
    </row>
    <row r="72" spans="1:22" x14ac:dyDescent="0.25">
      <c r="A72" s="183" t="s">
        <v>76</v>
      </c>
      <c r="B72" s="184" t="s">
        <v>77</v>
      </c>
      <c r="C72" s="222"/>
      <c r="D72" s="222" t="s">
        <v>291</v>
      </c>
      <c r="E72" s="215" t="s">
        <v>292</v>
      </c>
      <c r="F72" s="198" t="s">
        <v>293</v>
      </c>
      <c r="G72" s="191" t="s">
        <v>294</v>
      </c>
      <c r="H72" s="189"/>
      <c r="I72" s="200" t="s">
        <v>295</v>
      </c>
      <c r="J72" s="203" t="s">
        <v>93</v>
      </c>
      <c r="K72" s="190">
        <v>20</v>
      </c>
      <c r="L72" s="191" t="s">
        <v>30</v>
      </c>
      <c r="M72" s="191" t="s">
        <v>83</v>
      </c>
      <c r="N72" s="191">
        <v>32</v>
      </c>
      <c r="O72" s="191">
        <f t="shared" si="1"/>
        <v>640</v>
      </c>
      <c r="P72" s="192" t="s">
        <v>42</v>
      </c>
      <c r="Q72" s="193"/>
      <c r="R72" s="194"/>
      <c r="S72" s="195">
        <v>5.5</v>
      </c>
      <c r="T72" s="196">
        <f t="shared" si="2"/>
        <v>110</v>
      </c>
      <c r="U72" s="197">
        <f t="shared" si="3"/>
        <v>135.30000000000001</v>
      </c>
      <c r="V72" s="288" t="s">
        <v>66</v>
      </c>
    </row>
    <row r="73" spans="1:22" x14ac:dyDescent="0.25">
      <c r="A73" s="183" t="s">
        <v>76</v>
      </c>
      <c r="B73" s="184" t="s">
        <v>77</v>
      </c>
      <c r="C73" s="222"/>
      <c r="D73" s="222" t="s">
        <v>296</v>
      </c>
      <c r="E73" s="215" t="s">
        <v>297</v>
      </c>
      <c r="F73" s="198" t="s">
        <v>293</v>
      </c>
      <c r="G73" s="191" t="s">
        <v>298</v>
      </c>
      <c r="H73" s="189"/>
      <c r="I73" s="200" t="s">
        <v>299</v>
      </c>
      <c r="J73" s="203" t="s">
        <v>93</v>
      </c>
      <c r="K73" s="190">
        <v>20</v>
      </c>
      <c r="L73" s="191" t="s">
        <v>30</v>
      </c>
      <c r="M73" s="191" t="s">
        <v>83</v>
      </c>
      <c r="N73" s="191">
        <v>32</v>
      </c>
      <c r="O73" s="191">
        <f t="shared" ref="O73:O83" si="28">N73*K73</f>
        <v>640</v>
      </c>
      <c r="P73" s="192" t="s">
        <v>42</v>
      </c>
      <c r="Q73" s="193"/>
      <c r="R73" s="194"/>
      <c r="S73" s="195">
        <v>5.5</v>
      </c>
      <c r="T73" s="196">
        <f t="shared" ref="T73:T83" si="29">ROUND(S73*K73, 2)</f>
        <v>110</v>
      </c>
      <c r="U73" s="197">
        <f t="shared" ref="U73:U83" si="30">ROUND(1.23*T73, 2)</f>
        <v>135.30000000000001</v>
      </c>
      <c r="V73" s="288" t="s">
        <v>66</v>
      </c>
    </row>
    <row r="74" spans="1:22" x14ac:dyDescent="0.25">
      <c r="A74" s="183" t="s">
        <v>76</v>
      </c>
      <c r="B74" s="184" t="s">
        <v>77</v>
      </c>
      <c r="C74" s="222"/>
      <c r="D74" s="222" t="s">
        <v>300</v>
      </c>
      <c r="E74" s="215" t="s">
        <v>301</v>
      </c>
      <c r="F74" s="198" t="s">
        <v>293</v>
      </c>
      <c r="G74" s="191" t="s">
        <v>302</v>
      </c>
      <c r="H74" s="189"/>
      <c r="I74" s="200" t="s">
        <v>303</v>
      </c>
      <c r="J74" s="203" t="s">
        <v>93</v>
      </c>
      <c r="K74" s="190">
        <v>20</v>
      </c>
      <c r="L74" s="191" t="s">
        <v>30</v>
      </c>
      <c r="M74" s="191" t="s">
        <v>83</v>
      </c>
      <c r="N74" s="191">
        <v>32</v>
      </c>
      <c r="O74" s="191">
        <f t="shared" si="28"/>
        <v>640</v>
      </c>
      <c r="P74" s="192" t="s">
        <v>42</v>
      </c>
      <c r="Q74" s="193"/>
      <c r="R74" s="194"/>
      <c r="S74" s="195">
        <v>5.5</v>
      </c>
      <c r="T74" s="196">
        <f t="shared" si="29"/>
        <v>110</v>
      </c>
      <c r="U74" s="197">
        <f t="shared" si="30"/>
        <v>135.30000000000001</v>
      </c>
      <c r="V74" s="288" t="s">
        <v>66</v>
      </c>
    </row>
    <row r="75" spans="1:22" x14ac:dyDescent="0.25">
      <c r="A75" s="183" t="s">
        <v>76</v>
      </c>
      <c r="B75" s="184" t="s">
        <v>77</v>
      </c>
      <c r="C75" s="222"/>
      <c r="D75" s="222" t="s">
        <v>304</v>
      </c>
      <c r="E75" s="215" t="s">
        <v>305</v>
      </c>
      <c r="F75" s="198" t="s">
        <v>293</v>
      </c>
      <c r="G75" s="191" t="s">
        <v>306</v>
      </c>
      <c r="H75" s="189"/>
      <c r="I75" s="200" t="s">
        <v>307</v>
      </c>
      <c r="J75" s="203" t="s">
        <v>93</v>
      </c>
      <c r="K75" s="190">
        <v>20</v>
      </c>
      <c r="L75" s="191" t="s">
        <v>30</v>
      </c>
      <c r="M75" s="191" t="s">
        <v>83</v>
      </c>
      <c r="N75" s="191">
        <v>32</v>
      </c>
      <c r="O75" s="191">
        <f t="shared" si="28"/>
        <v>640</v>
      </c>
      <c r="P75" s="192" t="s">
        <v>42</v>
      </c>
      <c r="Q75" s="193"/>
      <c r="R75" s="194"/>
      <c r="S75" s="195">
        <v>5.5</v>
      </c>
      <c r="T75" s="196">
        <f t="shared" si="29"/>
        <v>110</v>
      </c>
      <c r="U75" s="197">
        <f t="shared" si="30"/>
        <v>135.30000000000001</v>
      </c>
      <c r="V75" s="288" t="s">
        <v>66</v>
      </c>
    </row>
    <row r="76" spans="1:22" x14ac:dyDescent="0.25">
      <c r="A76" s="183" t="s">
        <v>76</v>
      </c>
      <c r="B76" s="184" t="s">
        <v>77</v>
      </c>
      <c r="C76" s="222"/>
      <c r="D76" s="222" t="s">
        <v>308</v>
      </c>
      <c r="E76" s="215" t="s">
        <v>309</v>
      </c>
      <c r="F76" s="198" t="s">
        <v>293</v>
      </c>
      <c r="G76" s="191" t="s">
        <v>310</v>
      </c>
      <c r="H76" s="189"/>
      <c r="I76" s="200" t="s">
        <v>311</v>
      </c>
      <c r="J76" s="203" t="s">
        <v>93</v>
      </c>
      <c r="K76" s="190">
        <v>20</v>
      </c>
      <c r="L76" s="191" t="s">
        <v>30</v>
      </c>
      <c r="M76" s="191" t="s">
        <v>83</v>
      </c>
      <c r="N76" s="191">
        <v>32</v>
      </c>
      <c r="O76" s="191">
        <f t="shared" si="28"/>
        <v>640</v>
      </c>
      <c r="P76" s="192" t="s">
        <v>42</v>
      </c>
      <c r="Q76" s="193"/>
      <c r="R76" s="194"/>
      <c r="S76" s="195">
        <v>5.5</v>
      </c>
      <c r="T76" s="196">
        <f t="shared" si="29"/>
        <v>110</v>
      </c>
      <c r="U76" s="197">
        <f t="shared" si="30"/>
        <v>135.30000000000001</v>
      </c>
      <c r="V76" s="288" t="s">
        <v>66</v>
      </c>
    </row>
    <row r="77" spans="1:22" x14ac:dyDescent="0.25">
      <c r="A77" s="183" t="s">
        <v>76</v>
      </c>
      <c r="B77" s="184" t="s">
        <v>77</v>
      </c>
      <c r="C77" s="222"/>
      <c r="D77" s="222" t="s">
        <v>312</v>
      </c>
      <c r="E77" s="215" t="s">
        <v>313</v>
      </c>
      <c r="F77" s="198" t="s">
        <v>293</v>
      </c>
      <c r="G77" s="191" t="s">
        <v>314</v>
      </c>
      <c r="H77" s="189"/>
      <c r="I77" s="200" t="s">
        <v>315</v>
      </c>
      <c r="J77" s="203" t="s">
        <v>93</v>
      </c>
      <c r="K77" s="190">
        <v>20</v>
      </c>
      <c r="L77" s="191" t="s">
        <v>30</v>
      </c>
      <c r="M77" s="191" t="s">
        <v>83</v>
      </c>
      <c r="N77" s="191">
        <v>32</v>
      </c>
      <c r="O77" s="191">
        <f t="shared" si="28"/>
        <v>640</v>
      </c>
      <c r="P77" s="192" t="s">
        <v>42</v>
      </c>
      <c r="Q77" s="193"/>
      <c r="R77" s="194"/>
      <c r="S77" s="195">
        <v>5.5</v>
      </c>
      <c r="T77" s="196">
        <f t="shared" si="29"/>
        <v>110</v>
      </c>
      <c r="U77" s="197">
        <f t="shared" si="30"/>
        <v>135.30000000000001</v>
      </c>
      <c r="V77" s="288" t="s">
        <v>66</v>
      </c>
    </row>
    <row r="78" spans="1:22" x14ac:dyDescent="0.25">
      <c r="A78" s="183" t="s">
        <v>76</v>
      </c>
      <c r="B78" s="184" t="s">
        <v>77</v>
      </c>
      <c r="C78" s="222"/>
      <c r="D78" s="222" t="s">
        <v>316</v>
      </c>
      <c r="E78" s="215" t="s">
        <v>317</v>
      </c>
      <c r="F78" s="198" t="s">
        <v>293</v>
      </c>
      <c r="G78" s="191" t="s">
        <v>318</v>
      </c>
      <c r="H78" s="189"/>
      <c r="I78" s="200" t="s">
        <v>319</v>
      </c>
      <c r="J78" s="203" t="s">
        <v>93</v>
      </c>
      <c r="K78" s="190">
        <v>20</v>
      </c>
      <c r="L78" s="191" t="s">
        <v>30</v>
      </c>
      <c r="M78" s="191" t="s">
        <v>83</v>
      </c>
      <c r="N78" s="191">
        <v>32</v>
      </c>
      <c r="O78" s="191">
        <f t="shared" si="28"/>
        <v>640</v>
      </c>
      <c r="P78" s="192" t="s">
        <v>42</v>
      </c>
      <c r="Q78" s="193"/>
      <c r="R78" s="194"/>
      <c r="S78" s="195">
        <v>5.5</v>
      </c>
      <c r="T78" s="196">
        <f t="shared" si="29"/>
        <v>110</v>
      </c>
      <c r="U78" s="197">
        <f t="shared" si="30"/>
        <v>135.30000000000001</v>
      </c>
      <c r="V78" s="288" t="s">
        <v>66</v>
      </c>
    </row>
    <row r="79" spans="1:22" x14ac:dyDescent="0.25">
      <c r="A79" s="183" t="s">
        <v>76</v>
      </c>
      <c r="B79" s="184" t="s">
        <v>77</v>
      </c>
      <c r="C79" s="222"/>
      <c r="D79" s="222" t="s">
        <v>320</v>
      </c>
      <c r="E79" s="215" t="s">
        <v>321</v>
      </c>
      <c r="F79" s="198" t="s">
        <v>293</v>
      </c>
      <c r="G79" s="191" t="s">
        <v>322</v>
      </c>
      <c r="H79" s="189"/>
      <c r="I79" s="200" t="s">
        <v>323</v>
      </c>
      <c r="J79" s="203" t="s">
        <v>93</v>
      </c>
      <c r="K79" s="190">
        <v>20</v>
      </c>
      <c r="L79" s="191" t="s">
        <v>30</v>
      </c>
      <c r="M79" s="191" t="s">
        <v>83</v>
      </c>
      <c r="N79" s="191">
        <v>32</v>
      </c>
      <c r="O79" s="191">
        <f t="shared" si="28"/>
        <v>640</v>
      </c>
      <c r="P79" s="192" t="s">
        <v>42</v>
      </c>
      <c r="Q79" s="193"/>
      <c r="R79" s="194"/>
      <c r="S79" s="195">
        <v>5.5</v>
      </c>
      <c r="T79" s="196">
        <f t="shared" si="29"/>
        <v>110</v>
      </c>
      <c r="U79" s="197">
        <f t="shared" si="30"/>
        <v>135.30000000000001</v>
      </c>
      <c r="V79" s="288" t="s">
        <v>66</v>
      </c>
    </row>
    <row r="80" spans="1:22" x14ac:dyDescent="0.25">
      <c r="A80" s="183" t="s">
        <v>76</v>
      </c>
      <c r="B80" s="184" t="s">
        <v>77</v>
      </c>
      <c r="C80" s="222"/>
      <c r="D80" s="222" t="s">
        <v>324</v>
      </c>
      <c r="E80" s="215" t="s">
        <v>325</v>
      </c>
      <c r="F80" s="198" t="s">
        <v>293</v>
      </c>
      <c r="G80" s="191" t="s">
        <v>326</v>
      </c>
      <c r="H80" s="189"/>
      <c r="I80" s="200" t="s">
        <v>327</v>
      </c>
      <c r="J80" s="203" t="s">
        <v>93</v>
      </c>
      <c r="K80" s="190">
        <v>20</v>
      </c>
      <c r="L80" s="191" t="s">
        <v>30</v>
      </c>
      <c r="M80" s="191" t="s">
        <v>83</v>
      </c>
      <c r="N80" s="191">
        <v>32</v>
      </c>
      <c r="O80" s="191">
        <f t="shared" si="28"/>
        <v>640</v>
      </c>
      <c r="P80" s="192" t="s">
        <v>42</v>
      </c>
      <c r="Q80" s="193"/>
      <c r="R80" s="194"/>
      <c r="S80" s="195">
        <v>5.5</v>
      </c>
      <c r="T80" s="196">
        <f t="shared" si="29"/>
        <v>110</v>
      </c>
      <c r="U80" s="197">
        <f t="shared" si="30"/>
        <v>135.30000000000001</v>
      </c>
      <c r="V80" s="288" t="s">
        <v>66</v>
      </c>
    </row>
    <row r="81" spans="1:22" x14ac:dyDescent="0.25">
      <c r="A81" s="183" t="s">
        <v>76</v>
      </c>
      <c r="B81" s="184" t="s">
        <v>77</v>
      </c>
      <c r="C81" s="222"/>
      <c r="D81" s="222" t="s">
        <v>328</v>
      </c>
      <c r="E81" s="215" t="s">
        <v>329</v>
      </c>
      <c r="F81" s="198" t="s">
        <v>293</v>
      </c>
      <c r="G81" s="191" t="s">
        <v>330</v>
      </c>
      <c r="H81" s="189"/>
      <c r="I81" s="200" t="s">
        <v>331</v>
      </c>
      <c r="J81" s="203" t="s">
        <v>93</v>
      </c>
      <c r="K81" s="190">
        <v>20</v>
      </c>
      <c r="L81" s="191" t="s">
        <v>30</v>
      </c>
      <c r="M81" s="191" t="s">
        <v>83</v>
      </c>
      <c r="N81" s="191">
        <v>32</v>
      </c>
      <c r="O81" s="191">
        <f t="shared" si="28"/>
        <v>640</v>
      </c>
      <c r="P81" s="192" t="s">
        <v>42</v>
      </c>
      <c r="Q81" s="193"/>
      <c r="R81" s="194"/>
      <c r="S81" s="195">
        <v>5.5</v>
      </c>
      <c r="T81" s="196">
        <f t="shared" si="29"/>
        <v>110</v>
      </c>
      <c r="U81" s="197">
        <f t="shared" si="30"/>
        <v>135.30000000000001</v>
      </c>
      <c r="V81" s="288" t="s">
        <v>66</v>
      </c>
    </row>
    <row r="82" spans="1:22" x14ac:dyDescent="0.25">
      <c r="A82" s="183" t="s">
        <v>76</v>
      </c>
      <c r="B82" s="184" t="s">
        <v>77</v>
      </c>
      <c r="C82" s="222"/>
      <c r="D82" s="222" t="s">
        <v>332</v>
      </c>
      <c r="E82" s="215" t="s">
        <v>333</v>
      </c>
      <c r="F82" s="198" t="s">
        <v>293</v>
      </c>
      <c r="G82" s="191" t="s">
        <v>334</v>
      </c>
      <c r="H82" s="189"/>
      <c r="I82" s="200" t="s">
        <v>335</v>
      </c>
      <c r="J82" s="203" t="s">
        <v>93</v>
      </c>
      <c r="K82" s="190">
        <v>20</v>
      </c>
      <c r="L82" s="191" t="s">
        <v>30</v>
      </c>
      <c r="M82" s="191" t="s">
        <v>83</v>
      </c>
      <c r="N82" s="191">
        <v>32</v>
      </c>
      <c r="O82" s="191">
        <f t="shared" si="28"/>
        <v>640</v>
      </c>
      <c r="P82" s="192" t="s">
        <v>42</v>
      </c>
      <c r="Q82" s="193"/>
      <c r="R82" s="194"/>
      <c r="S82" s="195">
        <v>5.5</v>
      </c>
      <c r="T82" s="196">
        <f t="shared" si="29"/>
        <v>110</v>
      </c>
      <c r="U82" s="197">
        <f t="shared" si="30"/>
        <v>135.30000000000001</v>
      </c>
      <c r="V82" s="288" t="s">
        <v>66</v>
      </c>
    </row>
    <row r="83" spans="1:22" x14ac:dyDescent="0.25">
      <c r="A83" s="183" t="s">
        <v>76</v>
      </c>
      <c r="B83" s="184" t="s">
        <v>77</v>
      </c>
      <c r="C83" s="222"/>
      <c r="D83" s="222" t="s">
        <v>336</v>
      </c>
      <c r="E83" s="215" t="s">
        <v>337</v>
      </c>
      <c r="F83" s="198" t="s">
        <v>293</v>
      </c>
      <c r="G83" s="191" t="s">
        <v>338</v>
      </c>
      <c r="H83" s="189"/>
      <c r="I83" s="200" t="s">
        <v>339</v>
      </c>
      <c r="J83" s="203" t="s">
        <v>93</v>
      </c>
      <c r="K83" s="190">
        <v>20</v>
      </c>
      <c r="L83" s="191" t="s">
        <v>30</v>
      </c>
      <c r="M83" s="191" t="s">
        <v>83</v>
      </c>
      <c r="N83" s="191">
        <v>32</v>
      </c>
      <c r="O83" s="191">
        <f t="shared" si="28"/>
        <v>640</v>
      </c>
      <c r="P83" s="192" t="s">
        <v>42</v>
      </c>
      <c r="Q83" s="193"/>
      <c r="R83" s="194"/>
      <c r="S83" s="195">
        <v>5.5</v>
      </c>
      <c r="T83" s="196">
        <f t="shared" si="29"/>
        <v>110</v>
      </c>
      <c r="U83" s="197">
        <f t="shared" si="30"/>
        <v>135.30000000000001</v>
      </c>
      <c r="V83" s="288" t="s">
        <v>66</v>
      </c>
    </row>
    <row r="84" spans="1:22" x14ac:dyDescent="0.25">
      <c r="A84" s="183" t="s">
        <v>76</v>
      </c>
      <c r="B84" s="184" t="s">
        <v>77</v>
      </c>
      <c r="C84" s="222">
        <v>732030051</v>
      </c>
      <c r="D84" s="222" t="s">
        <v>340</v>
      </c>
      <c r="E84" s="215" t="s">
        <v>341</v>
      </c>
      <c r="F84" s="185" t="s">
        <v>342</v>
      </c>
      <c r="G84" s="191" t="s">
        <v>343</v>
      </c>
      <c r="H84" s="189"/>
      <c r="I84" s="188" t="s">
        <v>344</v>
      </c>
      <c r="J84" s="189" t="s">
        <v>88</v>
      </c>
      <c r="K84" s="190">
        <v>20</v>
      </c>
      <c r="L84" s="191" t="s">
        <v>30</v>
      </c>
      <c r="M84" s="191" t="s">
        <v>83</v>
      </c>
      <c r="N84" s="293">
        <v>24</v>
      </c>
      <c r="O84" s="293">
        <f t="shared" si="1"/>
        <v>480</v>
      </c>
      <c r="P84" s="192" t="s">
        <v>42</v>
      </c>
      <c r="Q84" s="193">
        <v>3.08</v>
      </c>
      <c r="R84" s="194">
        <f t="shared" si="0"/>
        <v>3.7499999999999978E-2</v>
      </c>
      <c r="S84" s="195">
        <v>3.2</v>
      </c>
      <c r="T84" s="196">
        <f t="shared" si="2"/>
        <v>64</v>
      </c>
      <c r="U84" s="197">
        <f t="shared" si="3"/>
        <v>78.72</v>
      </c>
      <c r="V84" s="288" t="s">
        <v>84</v>
      </c>
    </row>
    <row r="85" spans="1:22" x14ac:dyDescent="0.25">
      <c r="A85" s="183" t="s">
        <v>76</v>
      </c>
      <c r="B85" s="184" t="s">
        <v>77</v>
      </c>
      <c r="C85" s="222">
        <v>732030053</v>
      </c>
      <c r="D85" s="222" t="s">
        <v>345</v>
      </c>
      <c r="E85" s="215" t="s">
        <v>346</v>
      </c>
      <c r="F85" s="185" t="s">
        <v>342</v>
      </c>
      <c r="G85" s="191" t="s">
        <v>347</v>
      </c>
      <c r="H85" s="189"/>
      <c r="I85" s="188" t="s">
        <v>348</v>
      </c>
      <c r="J85" s="189" t="s">
        <v>88</v>
      </c>
      <c r="K85" s="190">
        <v>20</v>
      </c>
      <c r="L85" s="191" t="s">
        <v>30</v>
      </c>
      <c r="M85" s="191" t="s">
        <v>83</v>
      </c>
      <c r="N85" s="293">
        <v>24</v>
      </c>
      <c r="O85" s="293">
        <f t="shared" ref="O85:O88" si="31">N85*K85</f>
        <v>480</v>
      </c>
      <c r="P85" s="192" t="s">
        <v>42</v>
      </c>
      <c r="Q85" s="193">
        <v>3.5</v>
      </c>
      <c r="R85" s="194">
        <f t="shared" ref="R85:R88" si="32">1-Q85/S85</f>
        <v>2.777777777777779E-2</v>
      </c>
      <c r="S85" s="195">
        <v>3.6</v>
      </c>
      <c r="T85" s="196">
        <f t="shared" ref="T85:T88" si="33">ROUND(S85*K85, 2)</f>
        <v>72</v>
      </c>
      <c r="U85" s="197">
        <f t="shared" ref="U85:U88" si="34">ROUND(1.23*T85, 2)</f>
        <v>88.56</v>
      </c>
      <c r="V85" s="288" t="s">
        <v>84</v>
      </c>
    </row>
    <row r="86" spans="1:22" x14ac:dyDescent="0.25">
      <c r="A86" s="183" t="s">
        <v>76</v>
      </c>
      <c r="B86" s="184" t="s">
        <v>77</v>
      </c>
      <c r="C86" s="222">
        <v>732030054</v>
      </c>
      <c r="D86" s="222" t="s">
        <v>349</v>
      </c>
      <c r="E86" s="215" t="s">
        <v>350</v>
      </c>
      <c r="F86" s="185" t="s">
        <v>342</v>
      </c>
      <c r="G86" s="191" t="s">
        <v>351</v>
      </c>
      <c r="H86" s="189"/>
      <c r="I86" s="188" t="s">
        <v>352</v>
      </c>
      <c r="J86" s="189" t="s">
        <v>88</v>
      </c>
      <c r="K86" s="190">
        <v>20</v>
      </c>
      <c r="L86" s="191" t="s">
        <v>30</v>
      </c>
      <c r="M86" s="191" t="s">
        <v>83</v>
      </c>
      <c r="N86" s="293">
        <v>24</v>
      </c>
      <c r="O86" s="293">
        <f t="shared" si="31"/>
        <v>480</v>
      </c>
      <c r="P86" s="192" t="s">
        <v>42</v>
      </c>
      <c r="Q86" s="193">
        <v>3.5</v>
      </c>
      <c r="R86" s="194">
        <f t="shared" si="32"/>
        <v>2.777777777777779E-2</v>
      </c>
      <c r="S86" s="195">
        <v>3.6</v>
      </c>
      <c r="T86" s="196">
        <f t="shared" si="33"/>
        <v>72</v>
      </c>
      <c r="U86" s="197">
        <f t="shared" si="34"/>
        <v>88.56</v>
      </c>
      <c r="V86" s="288" t="s">
        <v>84</v>
      </c>
    </row>
    <row r="87" spans="1:22" x14ac:dyDescent="0.25">
      <c r="A87" s="183" t="s">
        <v>76</v>
      </c>
      <c r="B87" s="184" t="s">
        <v>77</v>
      </c>
      <c r="C87" s="222">
        <v>732030055</v>
      </c>
      <c r="D87" s="222" t="s">
        <v>353</v>
      </c>
      <c r="E87" s="215" t="s">
        <v>354</v>
      </c>
      <c r="F87" s="185" t="s">
        <v>342</v>
      </c>
      <c r="G87" s="191" t="s">
        <v>355</v>
      </c>
      <c r="H87" s="189"/>
      <c r="I87" s="188" t="s">
        <v>356</v>
      </c>
      <c r="J87" s="189" t="s">
        <v>88</v>
      </c>
      <c r="K87" s="190">
        <v>20</v>
      </c>
      <c r="L87" s="191" t="s">
        <v>30</v>
      </c>
      <c r="M87" s="191" t="s">
        <v>83</v>
      </c>
      <c r="N87" s="293">
        <v>24</v>
      </c>
      <c r="O87" s="293">
        <f t="shared" si="31"/>
        <v>480</v>
      </c>
      <c r="P87" s="192" t="s">
        <v>42</v>
      </c>
      <c r="Q87" s="193">
        <v>3.5</v>
      </c>
      <c r="R87" s="194">
        <f t="shared" si="32"/>
        <v>2.777777777777779E-2</v>
      </c>
      <c r="S87" s="195">
        <v>3.6</v>
      </c>
      <c r="T87" s="196">
        <f t="shared" si="33"/>
        <v>72</v>
      </c>
      <c r="U87" s="197">
        <f t="shared" si="34"/>
        <v>88.56</v>
      </c>
      <c r="V87" s="288" t="s">
        <v>84</v>
      </c>
    </row>
    <row r="88" spans="1:22" x14ac:dyDescent="0.25">
      <c r="A88" s="183" t="s">
        <v>76</v>
      </c>
      <c r="B88" s="184" t="s">
        <v>77</v>
      </c>
      <c r="C88" s="222">
        <v>732030056</v>
      </c>
      <c r="D88" s="222" t="s">
        <v>357</v>
      </c>
      <c r="E88" s="215" t="s">
        <v>358</v>
      </c>
      <c r="F88" s="185" t="s">
        <v>342</v>
      </c>
      <c r="G88" s="191" t="s">
        <v>359</v>
      </c>
      <c r="H88" s="189"/>
      <c r="I88" s="188" t="s">
        <v>360</v>
      </c>
      <c r="J88" s="189" t="s">
        <v>88</v>
      </c>
      <c r="K88" s="190">
        <v>20</v>
      </c>
      <c r="L88" s="191" t="s">
        <v>30</v>
      </c>
      <c r="M88" s="191" t="s">
        <v>83</v>
      </c>
      <c r="N88" s="293">
        <v>24</v>
      </c>
      <c r="O88" s="293">
        <f t="shared" si="31"/>
        <v>480</v>
      </c>
      <c r="P88" s="192" t="s">
        <v>42</v>
      </c>
      <c r="Q88" s="193">
        <v>3.5</v>
      </c>
      <c r="R88" s="194">
        <f t="shared" si="32"/>
        <v>2.777777777777779E-2</v>
      </c>
      <c r="S88" s="195">
        <v>3.6</v>
      </c>
      <c r="T88" s="196">
        <f t="shared" si="33"/>
        <v>72</v>
      </c>
      <c r="U88" s="197">
        <f t="shared" si="34"/>
        <v>88.56</v>
      </c>
      <c r="V88" s="288" t="s">
        <v>84</v>
      </c>
    </row>
    <row r="89" spans="1:22" x14ac:dyDescent="0.25">
      <c r="A89" s="183" t="s">
        <v>76</v>
      </c>
      <c r="B89" s="184" t="s">
        <v>77</v>
      </c>
      <c r="C89" s="222"/>
      <c r="D89" s="222"/>
      <c r="E89" s="215"/>
      <c r="F89" s="185" t="s">
        <v>361</v>
      </c>
      <c r="G89" s="191" t="s">
        <v>362</v>
      </c>
      <c r="H89" s="189"/>
      <c r="I89" s="188" t="s">
        <v>363</v>
      </c>
      <c r="J89" s="189" t="s">
        <v>364</v>
      </c>
      <c r="K89" s="190">
        <v>25</v>
      </c>
      <c r="L89" s="191" t="s">
        <v>30</v>
      </c>
      <c r="M89" s="191" t="s">
        <v>83</v>
      </c>
      <c r="N89" s="191">
        <v>24</v>
      </c>
      <c r="O89" s="191">
        <f t="shared" si="1"/>
        <v>600</v>
      </c>
      <c r="P89" s="192" t="s">
        <v>42</v>
      </c>
      <c r="Q89" s="193">
        <v>4.43</v>
      </c>
      <c r="R89" s="194">
        <f t="shared" si="0"/>
        <v>-0.10749999999999993</v>
      </c>
      <c r="S89" s="195">
        <v>4</v>
      </c>
      <c r="T89" s="196">
        <f t="shared" si="2"/>
        <v>100</v>
      </c>
      <c r="U89" s="197">
        <f t="shared" si="3"/>
        <v>123</v>
      </c>
      <c r="V89" s="288" t="s">
        <v>66</v>
      </c>
    </row>
    <row r="90" spans="1:22" x14ac:dyDescent="0.25">
      <c r="A90" s="183" t="s">
        <v>76</v>
      </c>
      <c r="B90" s="184" t="s">
        <v>77</v>
      </c>
      <c r="C90" s="222"/>
      <c r="D90" s="222"/>
      <c r="E90" s="215"/>
      <c r="F90" s="185" t="s">
        <v>361</v>
      </c>
      <c r="G90" s="191" t="s">
        <v>365</v>
      </c>
      <c r="H90" s="189"/>
      <c r="I90" s="188" t="s">
        <v>366</v>
      </c>
      <c r="J90" s="189" t="s">
        <v>367</v>
      </c>
      <c r="K90" s="190">
        <v>25</v>
      </c>
      <c r="L90" s="191" t="s">
        <v>30</v>
      </c>
      <c r="M90" s="191" t="s">
        <v>83</v>
      </c>
      <c r="N90" s="191">
        <v>24</v>
      </c>
      <c r="O90" s="191">
        <f t="shared" si="1"/>
        <v>600</v>
      </c>
      <c r="P90" s="192" t="s">
        <v>42</v>
      </c>
      <c r="Q90" s="193">
        <v>4.43</v>
      </c>
      <c r="R90" s="194">
        <f t="shared" si="0"/>
        <v>-0.10749999999999993</v>
      </c>
      <c r="S90" s="195">
        <v>4</v>
      </c>
      <c r="T90" s="196">
        <f t="shared" si="2"/>
        <v>100</v>
      </c>
      <c r="U90" s="197">
        <f t="shared" si="3"/>
        <v>123</v>
      </c>
      <c r="V90" s="288" t="s">
        <v>66</v>
      </c>
    </row>
    <row r="91" spans="1:22" x14ac:dyDescent="0.25">
      <c r="A91" s="183" t="s">
        <v>76</v>
      </c>
      <c r="B91" s="184" t="s">
        <v>77</v>
      </c>
      <c r="C91" s="222"/>
      <c r="D91" s="222"/>
      <c r="E91" s="215"/>
      <c r="F91" s="185" t="s">
        <v>361</v>
      </c>
      <c r="G91" s="191" t="s">
        <v>368</v>
      </c>
      <c r="H91" s="189"/>
      <c r="I91" s="188" t="s">
        <v>369</v>
      </c>
      <c r="J91" s="189" t="s">
        <v>370</v>
      </c>
      <c r="K91" s="190">
        <v>25</v>
      </c>
      <c r="L91" s="191" t="s">
        <v>30</v>
      </c>
      <c r="M91" s="191" t="s">
        <v>83</v>
      </c>
      <c r="N91" s="191">
        <v>24</v>
      </c>
      <c r="O91" s="191">
        <f t="shared" si="1"/>
        <v>600</v>
      </c>
      <c r="P91" s="192" t="s">
        <v>42</v>
      </c>
      <c r="Q91" s="193">
        <v>4.43</v>
      </c>
      <c r="R91" s="194">
        <f t="shared" si="0"/>
        <v>-0.10749999999999993</v>
      </c>
      <c r="S91" s="195">
        <v>4</v>
      </c>
      <c r="T91" s="196">
        <f t="shared" si="2"/>
        <v>100</v>
      </c>
      <c r="U91" s="197">
        <f t="shared" si="3"/>
        <v>123</v>
      </c>
      <c r="V91" s="288" t="s">
        <v>66</v>
      </c>
    </row>
    <row r="92" spans="1:22" x14ac:dyDescent="0.25">
      <c r="A92" s="183" t="s">
        <v>76</v>
      </c>
      <c r="B92" s="184" t="s">
        <v>77</v>
      </c>
      <c r="C92" s="222">
        <v>738360502</v>
      </c>
      <c r="D92" s="222" t="s">
        <v>371</v>
      </c>
      <c r="E92" s="215" t="s">
        <v>372</v>
      </c>
      <c r="F92" s="185" t="s">
        <v>373</v>
      </c>
      <c r="G92" s="191" t="s">
        <v>374</v>
      </c>
      <c r="H92" s="189"/>
      <c r="I92" s="188" t="s">
        <v>375</v>
      </c>
      <c r="J92" s="189" t="s">
        <v>376</v>
      </c>
      <c r="K92" s="190">
        <v>25</v>
      </c>
      <c r="L92" s="191" t="s">
        <v>30</v>
      </c>
      <c r="M92" s="191" t="s">
        <v>83</v>
      </c>
      <c r="N92" s="191">
        <v>24</v>
      </c>
      <c r="O92" s="191">
        <f t="shared" si="1"/>
        <v>600</v>
      </c>
      <c r="P92" s="192" t="s">
        <v>42</v>
      </c>
      <c r="Q92" s="193">
        <v>4.75</v>
      </c>
      <c r="R92" s="194">
        <f t="shared" si="0"/>
        <v>-7.9545454545454364E-2</v>
      </c>
      <c r="S92" s="195">
        <v>4.4000000000000004</v>
      </c>
      <c r="T92" s="196">
        <f t="shared" si="2"/>
        <v>110</v>
      </c>
      <c r="U92" s="197">
        <f t="shared" si="3"/>
        <v>135.30000000000001</v>
      </c>
      <c r="V92" s="288" t="s">
        <v>66</v>
      </c>
    </row>
    <row r="93" spans="1:22" x14ac:dyDescent="0.25">
      <c r="A93" s="183" t="s">
        <v>76</v>
      </c>
      <c r="B93" s="184" t="s">
        <v>77</v>
      </c>
      <c r="C93" s="222">
        <v>738360503</v>
      </c>
      <c r="D93" s="222" t="s">
        <v>377</v>
      </c>
      <c r="E93" s="215" t="s">
        <v>378</v>
      </c>
      <c r="F93" s="185" t="s">
        <v>373</v>
      </c>
      <c r="G93" s="191" t="s">
        <v>379</v>
      </c>
      <c r="H93" s="189"/>
      <c r="I93" s="188" t="s">
        <v>380</v>
      </c>
      <c r="J93" s="189" t="s">
        <v>376</v>
      </c>
      <c r="K93" s="190">
        <v>25</v>
      </c>
      <c r="L93" s="191" t="s">
        <v>30</v>
      </c>
      <c r="M93" s="191" t="s">
        <v>83</v>
      </c>
      <c r="N93" s="191">
        <v>24</v>
      </c>
      <c r="O93" s="191">
        <f t="shared" ref="O93:O97" si="35">N93*K93</f>
        <v>600</v>
      </c>
      <c r="P93" s="192" t="s">
        <v>42</v>
      </c>
      <c r="Q93" s="193">
        <v>4.75</v>
      </c>
      <c r="R93" s="194">
        <f t="shared" ref="R93:R97" si="36">1-Q93/S93</f>
        <v>-7.9545454545454364E-2</v>
      </c>
      <c r="S93" s="195">
        <v>4.4000000000000004</v>
      </c>
      <c r="T93" s="196">
        <f t="shared" ref="T93:T97" si="37">ROUND(S93*K93, 2)</f>
        <v>110</v>
      </c>
      <c r="U93" s="197">
        <f t="shared" ref="U93:U97" si="38">ROUND(1.23*T93, 2)</f>
        <v>135.30000000000001</v>
      </c>
      <c r="V93" s="288" t="s">
        <v>66</v>
      </c>
    </row>
    <row r="94" spans="1:22" x14ac:dyDescent="0.25">
      <c r="A94" s="183" t="s">
        <v>76</v>
      </c>
      <c r="B94" s="184" t="s">
        <v>77</v>
      </c>
      <c r="C94" s="222">
        <v>738360504</v>
      </c>
      <c r="D94" s="222" t="s">
        <v>381</v>
      </c>
      <c r="E94" s="215" t="s">
        <v>382</v>
      </c>
      <c r="F94" s="185" t="s">
        <v>373</v>
      </c>
      <c r="G94" s="191" t="s">
        <v>383</v>
      </c>
      <c r="H94" s="189"/>
      <c r="I94" s="188" t="s">
        <v>384</v>
      </c>
      <c r="J94" s="189" t="s">
        <v>376</v>
      </c>
      <c r="K94" s="190">
        <v>25</v>
      </c>
      <c r="L94" s="191" t="s">
        <v>30</v>
      </c>
      <c r="M94" s="191" t="s">
        <v>83</v>
      </c>
      <c r="N94" s="191">
        <v>24</v>
      </c>
      <c r="O94" s="191">
        <f t="shared" si="35"/>
        <v>600</v>
      </c>
      <c r="P94" s="192" t="s">
        <v>42</v>
      </c>
      <c r="Q94" s="193">
        <v>4.75</v>
      </c>
      <c r="R94" s="194">
        <f t="shared" si="36"/>
        <v>-7.9545454545454364E-2</v>
      </c>
      <c r="S94" s="195">
        <v>4.4000000000000004</v>
      </c>
      <c r="T94" s="196">
        <f t="shared" si="37"/>
        <v>110</v>
      </c>
      <c r="U94" s="197">
        <f t="shared" si="38"/>
        <v>135.30000000000001</v>
      </c>
      <c r="V94" s="288" t="s">
        <v>66</v>
      </c>
    </row>
    <row r="95" spans="1:22" x14ac:dyDescent="0.25">
      <c r="A95" s="183" t="s">
        <v>76</v>
      </c>
      <c r="B95" s="184" t="s">
        <v>77</v>
      </c>
      <c r="C95" s="222">
        <v>738360505</v>
      </c>
      <c r="D95" s="222" t="s">
        <v>385</v>
      </c>
      <c r="E95" s="215" t="s">
        <v>386</v>
      </c>
      <c r="F95" s="185" t="s">
        <v>373</v>
      </c>
      <c r="G95" s="191" t="s">
        <v>387</v>
      </c>
      <c r="H95" s="189"/>
      <c r="I95" s="188" t="s">
        <v>388</v>
      </c>
      <c r="J95" s="189" t="s">
        <v>376</v>
      </c>
      <c r="K95" s="190">
        <v>25</v>
      </c>
      <c r="L95" s="191" t="s">
        <v>30</v>
      </c>
      <c r="M95" s="191" t="s">
        <v>83</v>
      </c>
      <c r="N95" s="191">
        <v>24</v>
      </c>
      <c r="O95" s="191">
        <f t="shared" si="35"/>
        <v>600</v>
      </c>
      <c r="P95" s="192" t="s">
        <v>42</v>
      </c>
      <c r="Q95" s="193">
        <v>4.75</v>
      </c>
      <c r="R95" s="194">
        <f t="shared" si="36"/>
        <v>-7.9545454545454364E-2</v>
      </c>
      <c r="S95" s="195">
        <v>4.4000000000000004</v>
      </c>
      <c r="T95" s="196">
        <f t="shared" si="37"/>
        <v>110</v>
      </c>
      <c r="U95" s="197">
        <f t="shared" si="38"/>
        <v>135.30000000000001</v>
      </c>
      <c r="V95" s="288" t="s">
        <v>66</v>
      </c>
    </row>
    <row r="96" spans="1:22" x14ac:dyDescent="0.25">
      <c r="A96" s="183" t="s">
        <v>76</v>
      </c>
      <c r="B96" s="184" t="s">
        <v>77</v>
      </c>
      <c r="C96" s="222">
        <v>738360506</v>
      </c>
      <c r="D96" s="222" t="s">
        <v>389</v>
      </c>
      <c r="E96" s="215" t="s">
        <v>390</v>
      </c>
      <c r="F96" s="185" t="s">
        <v>373</v>
      </c>
      <c r="G96" s="191" t="s">
        <v>391</v>
      </c>
      <c r="H96" s="189"/>
      <c r="I96" s="188" t="s">
        <v>392</v>
      </c>
      <c r="J96" s="189" t="s">
        <v>376</v>
      </c>
      <c r="K96" s="190">
        <v>25</v>
      </c>
      <c r="L96" s="191" t="s">
        <v>30</v>
      </c>
      <c r="M96" s="191" t="s">
        <v>83</v>
      </c>
      <c r="N96" s="191">
        <v>24</v>
      </c>
      <c r="O96" s="191">
        <f t="shared" si="35"/>
        <v>600</v>
      </c>
      <c r="P96" s="192" t="s">
        <v>42</v>
      </c>
      <c r="Q96" s="193">
        <v>4.75</v>
      </c>
      <c r="R96" s="194">
        <f t="shared" si="36"/>
        <v>-7.9545454545454364E-2</v>
      </c>
      <c r="S96" s="195">
        <v>4.4000000000000004</v>
      </c>
      <c r="T96" s="196">
        <f t="shared" si="37"/>
        <v>110</v>
      </c>
      <c r="U96" s="197">
        <f t="shared" si="38"/>
        <v>135.30000000000001</v>
      </c>
      <c r="V96" s="288" t="s">
        <v>66</v>
      </c>
    </row>
    <row r="97" spans="1:22" x14ac:dyDescent="0.25">
      <c r="A97" s="183" t="s">
        <v>76</v>
      </c>
      <c r="B97" s="184" t="s">
        <v>77</v>
      </c>
      <c r="C97" s="222">
        <v>738360507</v>
      </c>
      <c r="D97" s="222" t="s">
        <v>393</v>
      </c>
      <c r="E97" s="215" t="s">
        <v>394</v>
      </c>
      <c r="F97" s="185" t="s">
        <v>373</v>
      </c>
      <c r="G97" s="191" t="s">
        <v>395</v>
      </c>
      <c r="H97" s="189"/>
      <c r="I97" s="188" t="s">
        <v>396</v>
      </c>
      <c r="J97" s="189" t="s">
        <v>376</v>
      </c>
      <c r="K97" s="190">
        <v>25</v>
      </c>
      <c r="L97" s="191" t="s">
        <v>30</v>
      </c>
      <c r="M97" s="191" t="s">
        <v>83</v>
      </c>
      <c r="N97" s="191">
        <v>24</v>
      </c>
      <c r="O97" s="191">
        <f t="shared" si="35"/>
        <v>600</v>
      </c>
      <c r="P97" s="192" t="s">
        <v>42</v>
      </c>
      <c r="Q97" s="193">
        <v>4.75</v>
      </c>
      <c r="R97" s="194">
        <f t="shared" si="36"/>
        <v>-7.9545454545454364E-2</v>
      </c>
      <c r="S97" s="195">
        <v>4.4000000000000004</v>
      </c>
      <c r="T97" s="196">
        <f t="shared" si="37"/>
        <v>110</v>
      </c>
      <c r="U97" s="197">
        <f t="shared" si="38"/>
        <v>135.30000000000001</v>
      </c>
      <c r="V97" s="288" t="s">
        <v>66</v>
      </c>
    </row>
    <row r="98" spans="1:22" x14ac:dyDescent="0.25">
      <c r="A98" s="183" t="s">
        <v>76</v>
      </c>
      <c r="B98" s="184" t="s">
        <v>77</v>
      </c>
      <c r="C98" s="222">
        <v>738360420</v>
      </c>
      <c r="D98" s="222" t="s">
        <v>397</v>
      </c>
      <c r="E98" s="215" t="s">
        <v>398</v>
      </c>
      <c r="F98" s="185" t="s">
        <v>399</v>
      </c>
      <c r="G98" s="191" t="s">
        <v>400</v>
      </c>
      <c r="H98" s="189"/>
      <c r="I98" s="188" t="s">
        <v>401</v>
      </c>
      <c r="J98" s="189" t="s">
        <v>402</v>
      </c>
      <c r="K98" s="190">
        <v>5</v>
      </c>
      <c r="L98" s="191" t="s">
        <v>30</v>
      </c>
      <c r="M98" s="191" t="s">
        <v>83</v>
      </c>
      <c r="N98" s="191"/>
      <c r="O98" s="191"/>
      <c r="P98" s="192" t="s">
        <v>42</v>
      </c>
      <c r="Q98" s="193">
        <v>11.55</v>
      </c>
      <c r="R98" s="194">
        <f t="shared" si="0"/>
        <v>-0.15500000000000003</v>
      </c>
      <c r="S98" s="195">
        <v>10</v>
      </c>
      <c r="T98" s="196">
        <f t="shared" si="2"/>
        <v>50</v>
      </c>
      <c r="U98" s="197">
        <f t="shared" si="3"/>
        <v>61.5</v>
      </c>
      <c r="V98" s="288" t="s">
        <v>66</v>
      </c>
    </row>
    <row r="99" spans="1:22" x14ac:dyDescent="0.25">
      <c r="A99" s="183" t="s">
        <v>76</v>
      </c>
      <c r="B99" s="184" t="s">
        <v>77</v>
      </c>
      <c r="C99" s="222">
        <v>738360415</v>
      </c>
      <c r="D99" s="222" t="s">
        <v>403</v>
      </c>
      <c r="E99" s="215" t="s">
        <v>404</v>
      </c>
      <c r="F99" s="185" t="s">
        <v>399</v>
      </c>
      <c r="G99" s="191" t="s">
        <v>405</v>
      </c>
      <c r="H99" s="189"/>
      <c r="I99" s="188" t="s">
        <v>406</v>
      </c>
      <c r="J99" s="189" t="s">
        <v>402</v>
      </c>
      <c r="K99" s="190">
        <v>20</v>
      </c>
      <c r="L99" s="191" t="s">
        <v>30</v>
      </c>
      <c r="M99" s="191" t="s">
        <v>83</v>
      </c>
      <c r="N99" s="191"/>
      <c r="O99" s="191"/>
      <c r="P99" s="192" t="s">
        <v>42</v>
      </c>
      <c r="Q99" s="193">
        <v>10.92</v>
      </c>
      <c r="R99" s="194">
        <f t="shared" si="0"/>
        <v>-0.1142857142857141</v>
      </c>
      <c r="S99" s="195">
        <v>9.8000000000000007</v>
      </c>
      <c r="T99" s="196">
        <f t="shared" si="2"/>
        <v>196</v>
      </c>
      <c r="U99" s="197">
        <f t="shared" si="3"/>
        <v>241.08</v>
      </c>
      <c r="V99" s="288" t="s">
        <v>66</v>
      </c>
    </row>
    <row r="100" spans="1:22" x14ac:dyDescent="0.25">
      <c r="A100" s="183" t="s">
        <v>76</v>
      </c>
      <c r="B100" s="184" t="s">
        <v>77</v>
      </c>
      <c r="C100" s="222">
        <v>738360421</v>
      </c>
      <c r="D100" s="222" t="s">
        <v>407</v>
      </c>
      <c r="E100" s="215" t="s">
        <v>408</v>
      </c>
      <c r="F100" s="185" t="s">
        <v>399</v>
      </c>
      <c r="G100" s="191" t="s">
        <v>409</v>
      </c>
      <c r="H100" s="189"/>
      <c r="I100" s="188" t="s">
        <v>410</v>
      </c>
      <c r="J100" s="189" t="s">
        <v>402</v>
      </c>
      <c r="K100" s="190">
        <v>5</v>
      </c>
      <c r="L100" s="191" t="s">
        <v>30</v>
      </c>
      <c r="M100" s="191" t="s">
        <v>83</v>
      </c>
      <c r="N100" s="191"/>
      <c r="O100" s="191"/>
      <c r="P100" s="192" t="s">
        <v>42</v>
      </c>
      <c r="Q100" s="193">
        <v>11.55</v>
      </c>
      <c r="R100" s="194">
        <f t="shared" ref="R100:R101" si="39">1-Q100/S100</f>
        <v>-0.15500000000000003</v>
      </c>
      <c r="S100" s="195">
        <v>10</v>
      </c>
      <c r="T100" s="196">
        <f t="shared" ref="T100:T101" si="40">ROUND(S100*K100, 2)</f>
        <v>50</v>
      </c>
      <c r="U100" s="197">
        <f t="shared" ref="U100:U101" si="41">ROUND(1.23*T100, 2)</f>
        <v>61.5</v>
      </c>
      <c r="V100" s="288" t="s">
        <v>66</v>
      </c>
    </row>
    <row r="101" spans="1:22" x14ac:dyDescent="0.25">
      <c r="A101" s="183" t="s">
        <v>76</v>
      </c>
      <c r="B101" s="184" t="s">
        <v>77</v>
      </c>
      <c r="C101" s="222">
        <v>738360416</v>
      </c>
      <c r="D101" s="222" t="s">
        <v>411</v>
      </c>
      <c r="E101" s="215" t="s">
        <v>412</v>
      </c>
      <c r="F101" s="185" t="s">
        <v>399</v>
      </c>
      <c r="G101" s="191" t="s">
        <v>413</v>
      </c>
      <c r="H101" s="189"/>
      <c r="I101" s="188" t="s">
        <v>414</v>
      </c>
      <c r="J101" s="189" t="s">
        <v>402</v>
      </c>
      <c r="K101" s="190">
        <v>20</v>
      </c>
      <c r="L101" s="191" t="s">
        <v>30</v>
      </c>
      <c r="M101" s="191" t="s">
        <v>83</v>
      </c>
      <c r="N101" s="191"/>
      <c r="O101" s="191"/>
      <c r="P101" s="192" t="s">
        <v>42</v>
      </c>
      <c r="Q101" s="193">
        <v>10.92</v>
      </c>
      <c r="R101" s="194">
        <f t="shared" si="39"/>
        <v>-0.1142857142857141</v>
      </c>
      <c r="S101" s="195">
        <v>9.8000000000000007</v>
      </c>
      <c r="T101" s="196">
        <f t="shared" si="40"/>
        <v>196</v>
      </c>
      <c r="U101" s="197">
        <f t="shared" si="41"/>
        <v>241.08</v>
      </c>
      <c r="V101" s="288" t="s">
        <v>66</v>
      </c>
    </row>
    <row r="102" spans="1:22" x14ac:dyDescent="0.25">
      <c r="A102" s="183" t="s">
        <v>76</v>
      </c>
      <c r="B102" s="184" t="s">
        <v>77</v>
      </c>
      <c r="C102" s="222">
        <v>738360422</v>
      </c>
      <c r="D102" s="222" t="s">
        <v>415</v>
      </c>
      <c r="E102" s="215" t="s">
        <v>416</v>
      </c>
      <c r="F102" s="185" t="s">
        <v>399</v>
      </c>
      <c r="G102" s="191" t="s">
        <v>417</v>
      </c>
      <c r="H102" s="189"/>
      <c r="I102" s="188" t="s">
        <v>418</v>
      </c>
      <c r="J102" s="189" t="s">
        <v>402</v>
      </c>
      <c r="K102" s="190">
        <v>5</v>
      </c>
      <c r="L102" s="191" t="s">
        <v>30</v>
      </c>
      <c r="M102" s="191" t="s">
        <v>83</v>
      </c>
      <c r="N102" s="191"/>
      <c r="O102" s="191"/>
      <c r="P102" s="192" t="s">
        <v>42</v>
      </c>
      <c r="Q102" s="193">
        <v>11.55</v>
      </c>
      <c r="R102" s="194">
        <f t="shared" ref="R102:R103" si="42">1-Q102/S102</f>
        <v>-0.15500000000000003</v>
      </c>
      <c r="S102" s="195">
        <v>10</v>
      </c>
      <c r="T102" s="196">
        <f t="shared" ref="T102:T103" si="43">ROUND(S102*K102, 2)</f>
        <v>50</v>
      </c>
      <c r="U102" s="197">
        <f t="shared" ref="U102:U103" si="44">ROUND(1.23*T102, 2)</f>
        <v>61.5</v>
      </c>
      <c r="V102" s="288" t="s">
        <v>66</v>
      </c>
    </row>
    <row r="103" spans="1:22" x14ac:dyDescent="0.25">
      <c r="A103" s="183" t="s">
        <v>76</v>
      </c>
      <c r="B103" s="184" t="s">
        <v>77</v>
      </c>
      <c r="C103" s="222">
        <v>738360417</v>
      </c>
      <c r="D103" s="222" t="s">
        <v>419</v>
      </c>
      <c r="E103" s="215" t="s">
        <v>420</v>
      </c>
      <c r="F103" s="185" t="s">
        <v>399</v>
      </c>
      <c r="G103" s="191" t="s">
        <v>421</v>
      </c>
      <c r="H103" s="189"/>
      <c r="I103" s="188" t="s">
        <v>422</v>
      </c>
      <c r="J103" s="189" t="s">
        <v>402</v>
      </c>
      <c r="K103" s="190">
        <v>20</v>
      </c>
      <c r="L103" s="191" t="s">
        <v>30</v>
      </c>
      <c r="M103" s="191" t="s">
        <v>83</v>
      </c>
      <c r="N103" s="191"/>
      <c r="O103" s="191"/>
      <c r="P103" s="192" t="s">
        <v>42</v>
      </c>
      <c r="Q103" s="193">
        <v>10.92</v>
      </c>
      <c r="R103" s="194">
        <f t="shared" si="42"/>
        <v>-0.1142857142857141</v>
      </c>
      <c r="S103" s="195">
        <v>9.8000000000000007</v>
      </c>
      <c r="T103" s="196">
        <f t="shared" si="43"/>
        <v>196</v>
      </c>
      <c r="U103" s="197">
        <f t="shared" si="44"/>
        <v>241.08</v>
      </c>
      <c r="V103" s="288" t="s">
        <v>66</v>
      </c>
    </row>
    <row r="104" spans="1:22" x14ac:dyDescent="0.25">
      <c r="A104" s="183" t="s">
        <v>76</v>
      </c>
      <c r="B104" s="184" t="s">
        <v>77</v>
      </c>
      <c r="C104" s="222">
        <v>738360423</v>
      </c>
      <c r="D104" s="222" t="s">
        <v>423</v>
      </c>
      <c r="E104" s="215" t="s">
        <v>424</v>
      </c>
      <c r="F104" s="185" t="s">
        <v>399</v>
      </c>
      <c r="G104" s="191" t="s">
        <v>425</v>
      </c>
      <c r="H104" s="189"/>
      <c r="I104" s="188" t="s">
        <v>426</v>
      </c>
      <c r="J104" s="189" t="s">
        <v>402</v>
      </c>
      <c r="K104" s="190">
        <v>5</v>
      </c>
      <c r="L104" s="191" t="s">
        <v>30</v>
      </c>
      <c r="M104" s="191" t="s">
        <v>83</v>
      </c>
      <c r="N104" s="191"/>
      <c r="O104" s="191"/>
      <c r="P104" s="192" t="s">
        <v>42</v>
      </c>
      <c r="Q104" s="193">
        <v>11.55</v>
      </c>
      <c r="R104" s="194">
        <f t="shared" ref="R104:R105" si="45">1-Q104/S104</f>
        <v>-0.15500000000000003</v>
      </c>
      <c r="S104" s="195">
        <v>10</v>
      </c>
      <c r="T104" s="196">
        <f t="shared" ref="T104:T105" si="46">ROUND(S104*K104, 2)</f>
        <v>50</v>
      </c>
      <c r="U104" s="197">
        <f t="shared" ref="U104:U105" si="47">ROUND(1.23*T104, 2)</f>
        <v>61.5</v>
      </c>
      <c r="V104" s="288" t="s">
        <v>66</v>
      </c>
    </row>
    <row r="105" spans="1:22" x14ac:dyDescent="0.25">
      <c r="A105" s="183" t="s">
        <v>76</v>
      </c>
      <c r="B105" s="184" t="s">
        <v>77</v>
      </c>
      <c r="C105" s="222">
        <v>738360418</v>
      </c>
      <c r="D105" s="222" t="s">
        <v>427</v>
      </c>
      <c r="E105" s="215" t="s">
        <v>428</v>
      </c>
      <c r="F105" s="185" t="s">
        <v>399</v>
      </c>
      <c r="G105" s="191" t="s">
        <v>429</v>
      </c>
      <c r="H105" s="189"/>
      <c r="I105" s="188" t="s">
        <v>430</v>
      </c>
      <c r="J105" s="189" t="s">
        <v>402</v>
      </c>
      <c r="K105" s="190">
        <v>20</v>
      </c>
      <c r="L105" s="191" t="s">
        <v>30</v>
      </c>
      <c r="M105" s="191" t="s">
        <v>83</v>
      </c>
      <c r="N105" s="191"/>
      <c r="O105" s="191"/>
      <c r="P105" s="192" t="s">
        <v>42</v>
      </c>
      <c r="Q105" s="193">
        <v>10.92</v>
      </c>
      <c r="R105" s="194">
        <f t="shared" si="45"/>
        <v>-0.1142857142857141</v>
      </c>
      <c r="S105" s="195">
        <v>9.8000000000000007</v>
      </c>
      <c r="T105" s="196">
        <f t="shared" si="46"/>
        <v>196</v>
      </c>
      <c r="U105" s="197">
        <f t="shared" si="47"/>
        <v>241.08</v>
      </c>
      <c r="V105" s="288" t="s">
        <v>66</v>
      </c>
    </row>
    <row r="106" spans="1:22" x14ac:dyDescent="0.25">
      <c r="A106" s="183" t="s">
        <v>76</v>
      </c>
      <c r="B106" s="184" t="s">
        <v>77</v>
      </c>
      <c r="C106" s="222">
        <v>738360424</v>
      </c>
      <c r="D106" s="222" t="s">
        <v>431</v>
      </c>
      <c r="E106" s="215" t="s">
        <v>432</v>
      </c>
      <c r="F106" s="185" t="s">
        <v>399</v>
      </c>
      <c r="G106" s="191" t="s">
        <v>433</v>
      </c>
      <c r="H106" s="189"/>
      <c r="I106" s="188" t="s">
        <v>434</v>
      </c>
      <c r="J106" s="189" t="s">
        <v>402</v>
      </c>
      <c r="K106" s="190">
        <v>5</v>
      </c>
      <c r="L106" s="191" t="s">
        <v>30</v>
      </c>
      <c r="M106" s="191" t="s">
        <v>83</v>
      </c>
      <c r="N106" s="191"/>
      <c r="O106" s="191"/>
      <c r="P106" s="192" t="s">
        <v>42</v>
      </c>
      <c r="Q106" s="193">
        <v>11.55</v>
      </c>
      <c r="R106" s="194">
        <f t="shared" ref="R106:R107" si="48">1-Q106/S106</f>
        <v>-0.15500000000000003</v>
      </c>
      <c r="S106" s="195">
        <v>10</v>
      </c>
      <c r="T106" s="196">
        <f t="shared" ref="T106:T107" si="49">ROUND(S106*K106, 2)</f>
        <v>50</v>
      </c>
      <c r="U106" s="197">
        <f t="shared" ref="U106:U107" si="50">ROUND(1.23*T106, 2)</f>
        <v>61.5</v>
      </c>
      <c r="V106" s="288" t="s">
        <v>66</v>
      </c>
    </row>
    <row r="107" spans="1:22" x14ac:dyDescent="0.25">
      <c r="A107" s="183" t="s">
        <v>76</v>
      </c>
      <c r="B107" s="184" t="s">
        <v>77</v>
      </c>
      <c r="C107" s="222">
        <v>738360419</v>
      </c>
      <c r="D107" s="222" t="s">
        <v>435</v>
      </c>
      <c r="E107" s="215" t="s">
        <v>436</v>
      </c>
      <c r="F107" s="185" t="s">
        <v>399</v>
      </c>
      <c r="G107" s="191" t="s">
        <v>437</v>
      </c>
      <c r="H107" s="189"/>
      <c r="I107" s="188" t="s">
        <v>438</v>
      </c>
      <c r="J107" s="189" t="s">
        <v>402</v>
      </c>
      <c r="K107" s="190">
        <v>20</v>
      </c>
      <c r="L107" s="191" t="s">
        <v>30</v>
      </c>
      <c r="M107" s="191" t="s">
        <v>83</v>
      </c>
      <c r="N107" s="191"/>
      <c r="O107" s="191"/>
      <c r="P107" s="192" t="s">
        <v>42</v>
      </c>
      <c r="Q107" s="193">
        <v>10.92</v>
      </c>
      <c r="R107" s="194">
        <f t="shared" si="48"/>
        <v>-0.1142857142857141</v>
      </c>
      <c r="S107" s="195">
        <v>9.8000000000000007</v>
      </c>
      <c r="T107" s="196">
        <f t="shared" si="49"/>
        <v>196</v>
      </c>
      <c r="U107" s="197">
        <f t="shared" si="50"/>
        <v>241.08</v>
      </c>
      <c r="V107" s="288" t="s">
        <v>66</v>
      </c>
    </row>
    <row r="108" spans="1:22" x14ac:dyDescent="0.25">
      <c r="A108" s="183" t="s">
        <v>76</v>
      </c>
      <c r="B108" s="184" t="s">
        <v>77</v>
      </c>
      <c r="C108" s="222">
        <v>738360432</v>
      </c>
      <c r="D108" s="222" t="s">
        <v>439</v>
      </c>
      <c r="E108" s="215" t="s">
        <v>440</v>
      </c>
      <c r="F108" s="185" t="s">
        <v>441</v>
      </c>
      <c r="G108" s="191"/>
      <c r="H108" s="189"/>
      <c r="I108" s="188" t="s">
        <v>442</v>
      </c>
      <c r="J108" s="189" t="s">
        <v>443</v>
      </c>
      <c r="K108" s="190">
        <v>20</v>
      </c>
      <c r="L108" s="191" t="s">
        <v>30</v>
      </c>
      <c r="M108" s="191" t="s">
        <v>83</v>
      </c>
      <c r="N108" s="191">
        <v>32</v>
      </c>
      <c r="O108" s="191">
        <f t="shared" si="1"/>
        <v>640</v>
      </c>
      <c r="P108" s="192" t="s">
        <v>42</v>
      </c>
      <c r="Q108" s="193">
        <v>6.46</v>
      </c>
      <c r="R108" s="194">
        <f t="shared" si="0"/>
        <v>-0.15357142857142869</v>
      </c>
      <c r="S108" s="195">
        <v>5.6</v>
      </c>
      <c r="T108" s="196">
        <f t="shared" si="2"/>
        <v>112</v>
      </c>
      <c r="U108" s="197">
        <f t="shared" si="3"/>
        <v>137.76</v>
      </c>
      <c r="V108" s="288" t="s">
        <v>66</v>
      </c>
    </row>
    <row r="109" spans="1:22" x14ac:dyDescent="0.25">
      <c r="A109" s="183" t="s">
        <v>76</v>
      </c>
      <c r="B109" s="184" t="s">
        <v>77</v>
      </c>
      <c r="C109" s="222">
        <v>738360430</v>
      </c>
      <c r="D109" s="222" t="s">
        <v>444</v>
      </c>
      <c r="E109" s="215" t="s">
        <v>445</v>
      </c>
      <c r="F109" s="185" t="s">
        <v>446</v>
      </c>
      <c r="G109" s="191" t="s">
        <v>447</v>
      </c>
      <c r="H109" s="189"/>
      <c r="I109" s="188" t="s">
        <v>448</v>
      </c>
      <c r="J109" s="189" t="s">
        <v>449</v>
      </c>
      <c r="K109" s="190">
        <v>20</v>
      </c>
      <c r="L109" s="191" t="s">
        <v>30</v>
      </c>
      <c r="M109" s="191" t="s">
        <v>83</v>
      </c>
      <c r="N109" s="191">
        <v>32</v>
      </c>
      <c r="O109" s="191">
        <f t="shared" si="1"/>
        <v>640</v>
      </c>
      <c r="P109" s="192" t="s">
        <v>42</v>
      </c>
      <c r="Q109" s="193">
        <v>6.28</v>
      </c>
      <c r="R109" s="194">
        <f t="shared" si="0"/>
        <v>-0.16296296296296298</v>
      </c>
      <c r="S109" s="195">
        <v>5.4</v>
      </c>
      <c r="T109" s="196">
        <f t="shared" si="2"/>
        <v>108</v>
      </c>
      <c r="U109" s="197">
        <f t="shared" si="3"/>
        <v>132.84</v>
      </c>
      <c r="V109" s="288" t="s">
        <v>66</v>
      </c>
    </row>
    <row r="110" spans="1:22" x14ac:dyDescent="0.25">
      <c r="A110" s="183" t="s">
        <v>76</v>
      </c>
      <c r="B110" s="184" t="s">
        <v>77</v>
      </c>
      <c r="C110" s="222">
        <v>738360431</v>
      </c>
      <c r="D110" s="222" t="s">
        <v>450</v>
      </c>
      <c r="E110" s="215" t="s">
        <v>451</v>
      </c>
      <c r="F110" s="185" t="s">
        <v>446</v>
      </c>
      <c r="G110" s="191" t="s">
        <v>452</v>
      </c>
      <c r="H110" s="189"/>
      <c r="I110" s="188" t="s">
        <v>453</v>
      </c>
      <c r="J110" s="189" t="s">
        <v>449</v>
      </c>
      <c r="K110" s="190">
        <v>20</v>
      </c>
      <c r="L110" s="191" t="s">
        <v>30</v>
      </c>
      <c r="M110" s="191" t="s">
        <v>83</v>
      </c>
      <c r="N110" s="186">
        <v>32</v>
      </c>
      <c r="O110" s="191">
        <f t="shared" si="1"/>
        <v>640</v>
      </c>
      <c r="P110" s="192" t="s">
        <v>42</v>
      </c>
      <c r="Q110" s="193">
        <v>6.28</v>
      </c>
      <c r="R110" s="194">
        <f t="shared" si="0"/>
        <v>-0.16296296296296298</v>
      </c>
      <c r="S110" s="195">
        <v>5.4</v>
      </c>
      <c r="T110" s="196">
        <f t="shared" si="2"/>
        <v>108</v>
      </c>
      <c r="U110" s="197">
        <f t="shared" si="3"/>
        <v>132.84</v>
      </c>
      <c r="V110" s="288" t="s">
        <v>66</v>
      </c>
    </row>
    <row r="111" spans="1:22" x14ac:dyDescent="0.25">
      <c r="A111" s="183" t="s">
        <v>76</v>
      </c>
      <c r="B111" s="184" t="s">
        <v>77</v>
      </c>
      <c r="C111" s="222">
        <v>738360360</v>
      </c>
      <c r="D111" s="222" t="s">
        <v>454</v>
      </c>
      <c r="E111" s="215" t="s">
        <v>455</v>
      </c>
      <c r="F111" s="185" t="s">
        <v>456</v>
      </c>
      <c r="G111" s="191"/>
      <c r="H111" s="189"/>
      <c r="I111" s="188" t="s">
        <v>457</v>
      </c>
      <c r="J111" s="189" t="s">
        <v>376</v>
      </c>
      <c r="K111" s="190">
        <v>25</v>
      </c>
      <c r="L111" s="191" t="s">
        <v>30</v>
      </c>
      <c r="M111" s="191" t="s">
        <v>83</v>
      </c>
      <c r="N111" s="204">
        <v>24</v>
      </c>
      <c r="O111" s="191">
        <f t="shared" si="1"/>
        <v>600</v>
      </c>
      <c r="P111" s="192" t="s">
        <v>42</v>
      </c>
      <c r="Q111" s="193">
        <v>5.35</v>
      </c>
      <c r="R111" s="194">
        <f t="shared" si="0"/>
        <v>-0.16304347826086962</v>
      </c>
      <c r="S111" s="195">
        <v>4.5999999999999996</v>
      </c>
      <c r="T111" s="196">
        <f t="shared" si="2"/>
        <v>115</v>
      </c>
      <c r="U111" s="197">
        <f t="shared" si="3"/>
        <v>141.44999999999999</v>
      </c>
      <c r="V111" s="288" t="s">
        <v>66</v>
      </c>
    </row>
    <row r="112" spans="1:22" x14ac:dyDescent="0.25">
      <c r="A112" s="183" t="s">
        <v>76</v>
      </c>
      <c r="B112" s="184" t="s">
        <v>77</v>
      </c>
      <c r="C112" s="222">
        <v>738360359</v>
      </c>
      <c r="D112" s="222" t="s">
        <v>458</v>
      </c>
      <c r="E112" s="215" t="s">
        <v>459</v>
      </c>
      <c r="F112" s="185" t="s">
        <v>460</v>
      </c>
      <c r="G112" s="191" t="s">
        <v>461</v>
      </c>
      <c r="H112" s="189"/>
      <c r="I112" s="188" t="s">
        <v>462</v>
      </c>
      <c r="J112" s="189" t="s">
        <v>463</v>
      </c>
      <c r="K112" s="190">
        <v>5</v>
      </c>
      <c r="L112" s="191" t="s">
        <v>30</v>
      </c>
      <c r="M112" s="191" t="s">
        <v>83</v>
      </c>
      <c r="N112" s="191">
        <v>80</v>
      </c>
      <c r="O112" s="191">
        <f t="shared" si="1"/>
        <v>400</v>
      </c>
      <c r="P112" s="192" t="s">
        <v>42</v>
      </c>
      <c r="Q112" s="193">
        <v>11.44</v>
      </c>
      <c r="R112" s="194">
        <f t="shared" si="0"/>
        <v>-5.9259259259259123E-2</v>
      </c>
      <c r="S112" s="195">
        <v>10.8</v>
      </c>
      <c r="T112" s="196">
        <f t="shared" si="2"/>
        <v>54</v>
      </c>
      <c r="U112" s="197">
        <f t="shared" si="3"/>
        <v>66.42</v>
      </c>
      <c r="V112" s="288" t="s">
        <v>66</v>
      </c>
    </row>
    <row r="113" spans="1:22" x14ac:dyDescent="0.25">
      <c r="A113" s="183" t="s">
        <v>76</v>
      </c>
      <c r="B113" s="184" t="s">
        <v>77</v>
      </c>
      <c r="C113" s="222">
        <v>738360372</v>
      </c>
      <c r="D113" s="222" t="s">
        <v>464</v>
      </c>
      <c r="E113" s="215" t="s">
        <v>465</v>
      </c>
      <c r="F113" s="185" t="s">
        <v>460</v>
      </c>
      <c r="G113" s="191" t="s">
        <v>466</v>
      </c>
      <c r="H113" s="189"/>
      <c r="I113" s="188" t="s">
        <v>467</v>
      </c>
      <c r="J113" s="189" t="s">
        <v>463</v>
      </c>
      <c r="K113" s="190">
        <v>20</v>
      </c>
      <c r="L113" s="191" t="s">
        <v>30</v>
      </c>
      <c r="M113" s="191" t="s">
        <v>83</v>
      </c>
      <c r="N113" s="191">
        <v>32</v>
      </c>
      <c r="O113" s="191">
        <f t="shared" si="1"/>
        <v>640</v>
      </c>
      <c r="P113" s="192" t="s">
        <v>42</v>
      </c>
      <c r="Q113" s="193"/>
      <c r="R113" s="194"/>
      <c r="S113" s="195">
        <v>9.1999999999999993</v>
      </c>
      <c r="T113" s="196">
        <f t="shared" si="2"/>
        <v>184</v>
      </c>
      <c r="U113" s="197">
        <f t="shared" si="3"/>
        <v>226.32</v>
      </c>
      <c r="V113" s="288" t="s">
        <v>66</v>
      </c>
    </row>
    <row r="114" spans="1:22" x14ac:dyDescent="0.25">
      <c r="A114" s="183" t="s">
        <v>76</v>
      </c>
      <c r="B114" s="184" t="s">
        <v>77</v>
      </c>
      <c r="C114" s="222">
        <v>738360363</v>
      </c>
      <c r="D114" s="222" t="s">
        <v>468</v>
      </c>
      <c r="E114" s="215" t="s">
        <v>469</v>
      </c>
      <c r="F114" s="185" t="s">
        <v>460</v>
      </c>
      <c r="G114" s="191" t="s">
        <v>470</v>
      </c>
      <c r="H114" s="189"/>
      <c r="I114" s="188" t="s">
        <v>471</v>
      </c>
      <c r="J114" s="189" t="s">
        <v>463</v>
      </c>
      <c r="K114" s="190">
        <v>5</v>
      </c>
      <c r="L114" s="191" t="s">
        <v>30</v>
      </c>
      <c r="M114" s="191" t="s">
        <v>83</v>
      </c>
      <c r="N114" s="191">
        <v>80</v>
      </c>
      <c r="O114" s="191">
        <f t="shared" ref="O114:O121" si="51">N114*K114</f>
        <v>400</v>
      </c>
      <c r="P114" s="192" t="s">
        <v>42</v>
      </c>
      <c r="Q114" s="193">
        <v>11.44</v>
      </c>
      <c r="R114" s="194">
        <f t="shared" ref="R114" si="52">1-Q114/S114</f>
        <v>-5.9259259259259123E-2</v>
      </c>
      <c r="S114" s="195">
        <v>10.8</v>
      </c>
      <c r="T114" s="196">
        <f t="shared" ref="T114:T121" si="53">ROUND(S114*K114, 2)</f>
        <v>54</v>
      </c>
      <c r="U114" s="197">
        <f t="shared" ref="U114:U121" si="54">ROUND(1.23*T114, 2)</f>
        <v>66.42</v>
      </c>
      <c r="V114" s="288" t="s">
        <v>66</v>
      </c>
    </row>
    <row r="115" spans="1:22" x14ac:dyDescent="0.25">
      <c r="A115" s="183" t="s">
        <v>76</v>
      </c>
      <c r="B115" s="184" t="s">
        <v>77</v>
      </c>
      <c r="C115" s="222">
        <v>738360375</v>
      </c>
      <c r="D115" s="222" t="s">
        <v>472</v>
      </c>
      <c r="E115" s="215" t="s">
        <v>473</v>
      </c>
      <c r="F115" s="185" t="s">
        <v>460</v>
      </c>
      <c r="G115" s="191" t="s">
        <v>474</v>
      </c>
      <c r="H115" s="189"/>
      <c r="I115" s="188" t="s">
        <v>475</v>
      </c>
      <c r="J115" s="189" t="s">
        <v>463</v>
      </c>
      <c r="K115" s="190">
        <v>20</v>
      </c>
      <c r="L115" s="191" t="s">
        <v>30</v>
      </c>
      <c r="M115" s="191" t="s">
        <v>83</v>
      </c>
      <c r="N115" s="191">
        <v>32</v>
      </c>
      <c r="O115" s="191">
        <f t="shared" si="51"/>
        <v>640</v>
      </c>
      <c r="P115" s="192" t="s">
        <v>42</v>
      </c>
      <c r="Q115" s="193"/>
      <c r="R115" s="194"/>
      <c r="S115" s="195">
        <v>9.1999999999999993</v>
      </c>
      <c r="T115" s="196">
        <f t="shared" si="53"/>
        <v>184</v>
      </c>
      <c r="U115" s="197">
        <f t="shared" si="54"/>
        <v>226.32</v>
      </c>
      <c r="V115" s="288" t="s">
        <v>66</v>
      </c>
    </row>
    <row r="116" spans="1:22" x14ac:dyDescent="0.25">
      <c r="A116" s="183" t="s">
        <v>76</v>
      </c>
      <c r="B116" s="184" t="s">
        <v>77</v>
      </c>
      <c r="C116" s="222">
        <v>738360358</v>
      </c>
      <c r="D116" s="222" t="s">
        <v>476</v>
      </c>
      <c r="E116" s="215" t="s">
        <v>477</v>
      </c>
      <c r="F116" s="185" t="s">
        <v>460</v>
      </c>
      <c r="G116" s="191" t="s">
        <v>478</v>
      </c>
      <c r="H116" s="189"/>
      <c r="I116" s="188" t="s">
        <v>479</v>
      </c>
      <c r="J116" s="189" t="s">
        <v>463</v>
      </c>
      <c r="K116" s="190">
        <v>5</v>
      </c>
      <c r="L116" s="191" t="s">
        <v>30</v>
      </c>
      <c r="M116" s="191" t="s">
        <v>83</v>
      </c>
      <c r="N116" s="191">
        <v>80</v>
      </c>
      <c r="O116" s="191">
        <f t="shared" si="51"/>
        <v>400</v>
      </c>
      <c r="P116" s="192" t="s">
        <v>42</v>
      </c>
      <c r="Q116" s="193">
        <v>11.44</v>
      </c>
      <c r="R116" s="194">
        <f t="shared" ref="R116" si="55">1-Q116/S116</f>
        <v>-5.9259259259259123E-2</v>
      </c>
      <c r="S116" s="195">
        <v>10.8</v>
      </c>
      <c r="T116" s="196">
        <f t="shared" si="53"/>
        <v>54</v>
      </c>
      <c r="U116" s="197">
        <f t="shared" si="54"/>
        <v>66.42</v>
      </c>
      <c r="V116" s="288" t="s">
        <v>66</v>
      </c>
    </row>
    <row r="117" spans="1:22" x14ac:dyDescent="0.25">
      <c r="A117" s="183" t="s">
        <v>76</v>
      </c>
      <c r="B117" s="184" t="s">
        <v>77</v>
      </c>
      <c r="C117" s="222">
        <v>738360371</v>
      </c>
      <c r="D117" s="222" t="s">
        <v>480</v>
      </c>
      <c r="E117" s="215" t="s">
        <v>481</v>
      </c>
      <c r="F117" s="185" t="s">
        <v>460</v>
      </c>
      <c r="G117" s="191" t="s">
        <v>482</v>
      </c>
      <c r="H117" s="189"/>
      <c r="I117" s="188" t="s">
        <v>483</v>
      </c>
      <c r="J117" s="189" t="s">
        <v>463</v>
      </c>
      <c r="K117" s="190">
        <v>20</v>
      </c>
      <c r="L117" s="191" t="s">
        <v>30</v>
      </c>
      <c r="M117" s="191" t="s">
        <v>83</v>
      </c>
      <c r="N117" s="191">
        <v>32</v>
      </c>
      <c r="O117" s="191">
        <f t="shared" si="51"/>
        <v>640</v>
      </c>
      <c r="P117" s="192" t="s">
        <v>42</v>
      </c>
      <c r="Q117" s="193"/>
      <c r="R117" s="194"/>
      <c r="S117" s="195">
        <v>9.1999999999999993</v>
      </c>
      <c r="T117" s="196">
        <f t="shared" si="53"/>
        <v>184</v>
      </c>
      <c r="U117" s="197">
        <f t="shared" si="54"/>
        <v>226.32</v>
      </c>
      <c r="V117" s="288" t="s">
        <v>66</v>
      </c>
    </row>
    <row r="118" spans="1:22" x14ac:dyDescent="0.25">
      <c r="A118" s="183" t="s">
        <v>76</v>
      </c>
      <c r="B118" s="184" t="s">
        <v>77</v>
      </c>
      <c r="C118" s="222">
        <v>738360361</v>
      </c>
      <c r="D118" s="222" t="s">
        <v>484</v>
      </c>
      <c r="E118" s="215" t="s">
        <v>485</v>
      </c>
      <c r="F118" s="185" t="s">
        <v>460</v>
      </c>
      <c r="G118" s="191" t="s">
        <v>486</v>
      </c>
      <c r="H118" s="189"/>
      <c r="I118" s="188" t="s">
        <v>487</v>
      </c>
      <c r="J118" s="189" t="s">
        <v>463</v>
      </c>
      <c r="K118" s="190">
        <v>5</v>
      </c>
      <c r="L118" s="191" t="s">
        <v>30</v>
      </c>
      <c r="M118" s="191" t="s">
        <v>83</v>
      </c>
      <c r="N118" s="191">
        <v>80</v>
      </c>
      <c r="O118" s="191">
        <f t="shared" si="51"/>
        <v>400</v>
      </c>
      <c r="P118" s="192" t="s">
        <v>42</v>
      </c>
      <c r="Q118" s="193">
        <v>11.44</v>
      </c>
      <c r="R118" s="194">
        <f t="shared" ref="R118" si="56">1-Q118/S118</f>
        <v>-5.9259259259259123E-2</v>
      </c>
      <c r="S118" s="195">
        <v>10.8</v>
      </c>
      <c r="T118" s="196">
        <f t="shared" si="53"/>
        <v>54</v>
      </c>
      <c r="U118" s="197">
        <f t="shared" si="54"/>
        <v>66.42</v>
      </c>
      <c r="V118" s="288" t="s">
        <v>66</v>
      </c>
    </row>
    <row r="119" spans="1:22" x14ac:dyDescent="0.25">
      <c r="A119" s="183" t="s">
        <v>76</v>
      </c>
      <c r="B119" s="184" t="s">
        <v>77</v>
      </c>
      <c r="C119" s="222">
        <v>738360373</v>
      </c>
      <c r="D119" s="222" t="s">
        <v>488</v>
      </c>
      <c r="E119" s="215" t="s">
        <v>489</v>
      </c>
      <c r="F119" s="185" t="s">
        <v>460</v>
      </c>
      <c r="G119" s="191" t="s">
        <v>490</v>
      </c>
      <c r="H119" s="189"/>
      <c r="I119" s="188" t="s">
        <v>491</v>
      </c>
      <c r="J119" s="189" t="s">
        <v>463</v>
      </c>
      <c r="K119" s="190">
        <v>20</v>
      </c>
      <c r="L119" s="191" t="s">
        <v>30</v>
      </c>
      <c r="M119" s="191" t="s">
        <v>83</v>
      </c>
      <c r="N119" s="191">
        <v>32</v>
      </c>
      <c r="O119" s="191">
        <f t="shared" si="51"/>
        <v>640</v>
      </c>
      <c r="P119" s="192" t="s">
        <v>42</v>
      </c>
      <c r="Q119" s="193"/>
      <c r="R119" s="194"/>
      <c r="S119" s="195">
        <v>9.1999999999999993</v>
      </c>
      <c r="T119" s="196">
        <f t="shared" si="53"/>
        <v>184</v>
      </c>
      <c r="U119" s="197">
        <f t="shared" si="54"/>
        <v>226.32</v>
      </c>
      <c r="V119" s="288" t="s">
        <v>66</v>
      </c>
    </row>
    <row r="120" spans="1:22" x14ac:dyDescent="0.25">
      <c r="A120" s="183" t="s">
        <v>76</v>
      </c>
      <c r="B120" s="184" t="s">
        <v>77</v>
      </c>
      <c r="C120" s="222">
        <v>738360362</v>
      </c>
      <c r="D120" s="222" t="s">
        <v>492</v>
      </c>
      <c r="E120" s="215" t="s">
        <v>493</v>
      </c>
      <c r="F120" s="185" t="s">
        <v>460</v>
      </c>
      <c r="G120" s="191" t="s">
        <v>494</v>
      </c>
      <c r="H120" s="189"/>
      <c r="I120" s="188" t="s">
        <v>495</v>
      </c>
      <c r="J120" s="189" t="s">
        <v>463</v>
      </c>
      <c r="K120" s="190">
        <v>5</v>
      </c>
      <c r="L120" s="191" t="s">
        <v>30</v>
      </c>
      <c r="M120" s="191" t="s">
        <v>83</v>
      </c>
      <c r="N120" s="191">
        <v>80</v>
      </c>
      <c r="O120" s="191">
        <f t="shared" si="51"/>
        <v>400</v>
      </c>
      <c r="P120" s="192" t="s">
        <v>42</v>
      </c>
      <c r="Q120" s="193">
        <v>11.44</v>
      </c>
      <c r="R120" s="194">
        <f t="shared" ref="R120" si="57">1-Q120/S120</f>
        <v>-5.9259259259259123E-2</v>
      </c>
      <c r="S120" s="195">
        <v>10.8</v>
      </c>
      <c r="T120" s="196">
        <f t="shared" si="53"/>
        <v>54</v>
      </c>
      <c r="U120" s="197">
        <f t="shared" si="54"/>
        <v>66.42</v>
      </c>
      <c r="V120" s="288" t="s">
        <v>66</v>
      </c>
    </row>
    <row r="121" spans="1:22" x14ac:dyDescent="0.25">
      <c r="A121" s="183" t="s">
        <v>76</v>
      </c>
      <c r="B121" s="184" t="s">
        <v>77</v>
      </c>
      <c r="C121" s="222">
        <v>738360374</v>
      </c>
      <c r="D121" s="222" t="s">
        <v>496</v>
      </c>
      <c r="E121" s="215" t="s">
        <v>497</v>
      </c>
      <c r="F121" s="185" t="s">
        <v>460</v>
      </c>
      <c r="G121" s="191" t="s">
        <v>498</v>
      </c>
      <c r="H121" s="189"/>
      <c r="I121" s="188" t="s">
        <v>499</v>
      </c>
      <c r="J121" s="189" t="s">
        <v>463</v>
      </c>
      <c r="K121" s="190">
        <v>20</v>
      </c>
      <c r="L121" s="191" t="s">
        <v>30</v>
      </c>
      <c r="M121" s="191" t="s">
        <v>83</v>
      </c>
      <c r="N121" s="191">
        <v>32</v>
      </c>
      <c r="O121" s="191">
        <f t="shared" si="51"/>
        <v>640</v>
      </c>
      <c r="P121" s="192" t="s">
        <v>42</v>
      </c>
      <c r="Q121" s="193"/>
      <c r="R121" s="194"/>
      <c r="S121" s="195">
        <v>9.1999999999999993</v>
      </c>
      <c r="T121" s="196">
        <f t="shared" si="53"/>
        <v>184</v>
      </c>
      <c r="U121" s="197">
        <f t="shared" si="54"/>
        <v>226.32</v>
      </c>
      <c r="V121" s="288" t="s">
        <v>66</v>
      </c>
    </row>
    <row r="122" spans="1:22" x14ac:dyDescent="0.25">
      <c r="A122" s="205" t="s">
        <v>500</v>
      </c>
      <c r="B122" s="206" t="s">
        <v>501</v>
      </c>
      <c r="C122" s="222">
        <v>738360334</v>
      </c>
      <c r="D122" s="222" t="s">
        <v>502</v>
      </c>
      <c r="E122" s="215" t="s">
        <v>503</v>
      </c>
      <c r="F122" s="198" t="s">
        <v>504</v>
      </c>
      <c r="G122" s="191"/>
      <c r="H122" s="189"/>
      <c r="I122" s="188" t="s">
        <v>505</v>
      </c>
      <c r="J122" s="189"/>
      <c r="K122" s="190">
        <v>1</v>
      </c>
      <c r="L122" s="191" t="s">
        <v>208</v>
      </c>
      <c r="M122" s="191"/>
      <c r="N122" s="191"/>
      <c r="O122" s="191"/>
      <c r="P122" s="192" t="s">
        <v>42</v>
      </c>
      <c r="Q122" s="193">
        <v>18.5</v>
      </c>
      <c r="R122" s="194">
        <f t="shared" ref="R122:R179" si="58">1-Q122/S122</f>
        <v>3.1413612565445059E-2</v>
      </c>
      <c r="S122" s="195">
        <v>19.100000000000001</v>
      </c>
      <c r="T122" s="196">
        <f t="shared" ref="T122:T180" si="59">ROUND(S122*K122, 2)</f>
        <v>19.100000000000001</v>
      </c>
      <c r="U122" s="197">
        <f t="shared" ref="U122:U180" si="60">ROUND(1.23*T122, 2)</f>
        <v>23.49</v>
      </c>
      <c r="V122" s="288" t="s">
        <v>43</v>
      </c>
    </row>
    <row r="123" spans="1:22" x14ac:dyDescent="0.25">
      <c r="A123" s="205" t="s">
        <v>500</v>
      </c>
      <c r="B123" s="206" t="s">
        <v>501</v>
      </c>
      <c r="C123" s="222">
        <v>738360333</v>
      </c>
      <c r="D123" s="222" t="s">
        <v>506</v>
      </c>
      <c r="E123" s="215" t="s">
        <v>507</v>
      </c>
      <c r="F123" s="198" t="s">
        <v>508</v>
      </c>
      <c r="G123" s="191"/>
      <c r="H123" s="189"/>
      <c r="I123" s="188" t="s">
        <v>509</v>
      </c>
      <c r="J123" s="189"/>
      <c r="K123" s="190">
        <v>1</v>
      </c>
      <c r="L123" s="191" t="s">
        <v>208</v>
      </c>
      <c r="M123" s="191"/>
      <c r="N123" s="191"/>
      <c r="O123" s="191"/>
      <c r="P123" s="192" t="s">
        <v>42</v>
      </c>
      <c r="Q123" s="193">
        <v>18.5</v>
      </c>
      <c r="R123" s="194">
        <f t="shared" si="58"/>
        <v>3.1413612565445059E-2</v>
      </c>
      <c r="S123" s="195">
        <v>19.100000000000001</v>
      </c>
      <c r="T123" s="196">
        <f t="shared" si="59"/>
        <v>19.100000000000001</v>
      </c>
      <c r="U123" s="197">
        <f t="shared" si="60"/>
        <v>23.49</v>
      </c>
      <c r="V123" s="288" t="s">
        <v>43</v>
      </c>
    </row>
    <row r="124" spans="1:22" x14ac:dyDescent="0.25">
      <c r="A124" s="205" t="s">
        <v>500</v>
      </c>
      <c r="B124" s="206" t="s">
        <v>501</v>
      </c>
      <c r="C124" s="222">
        <v>738730004</v>
      </c>
      <c r="D124" s="222" t="s">
        <v>510</v>
      </c>
      <c r="E124" s="215" t="s">
        <v>511</v>
      </c>
      <c r="F124" s="198" t="s">
        <v>512</v>
      </c>
      <c r="G124" s="191"/>
      <c r="H124" s="189"/>
      <c r="I124" s="188" t="s">
        <v>513</v>
      </c>
      <c r="J124" s="189"/>
      <c r="K124" s="190">
        <v>1</v>
      </c>
      <c r="L124" s="191" t="s">
        <v>208</v>
      </c>
      <c r="M124" s="191"/>
      <c r="N124" s="191"/>
      <c r="O124" s="191"/>
      <c r="P124" s="192" t="s">
        <v>42</v>
      </c>
      <c r="Q124" s="193">
        <v>29.7</v>
      </c>
      <c r="R124" s="194">
        <f t="shared" si="58"/>
        <v>-6.4516129032258007E-2</v>
      </c>
      <c r="S124" s="195">
        <v>27.9</v>
      </c>
      <c r="T124" s="196">
        <f t="shared" si="59"/>
        <v>27.9</v>
      </c>
      <c r="U124" s="197">
        <f t="shared" si="60"/>
        <v>34.32</v>
      </c>
      <c r="V124" s="288" t="s">
        <v>43</v>
      </c>
    </row>
    <row r="125" spans="1:22" x14ac:dyDescent="0.25">
      <c r="A125" s="205" t="s">
        <v>500</v>
      </c>
      <c r="B125" s="206" t="s">
        <v>501</v>
      </c>
      <c r="C125" s="222">
        <v>738730025</v>
      </c>
      <c r="D125" s="222"/>
      <c r="E125" s="215" t="s">
        <v>514</v>
      </c>
      <c r="F125" s="198" t="s">
        <v>515</v>
      </c>
      <c r="G125" s="191" t="s">
        <v>516</v>
      </c>
      <c r="H125" s="189"/>
      <c r="I125" s="188" t="s">
        <v>517</v>
      </c>
      <c r="J125" s="189"/>
      <c r="K125" s="190">
        <v>1</v>
      </c>
      <c r="L125" s="191" t="s">
        <v>208</v>
      </c>
      <c r="M125" s="191"/>
      <c r="N125" s="191"/>
      <c r="O125" s="191"/>
      <c r="P125" s="192" t="s">
        <v>42</v>
      </c>
      <c r="Q125" s="193"/>
      <c r="R125" s="194"/>
      <c r="S125" s="195">
        <v>61</v>
      </c>
      <c r="T125" s="196">
        <f t="shared" si="59"/>
        <v>61</v>
      </c>
      <c r="U125" s="197">
        <f t="shared" si="60"/>
        <v>75.03</v>
      </c>
      <c r="V125" s="288" t="s">
        <v>32</v>
      </c>
    </row>
    <row r="126" spans="1:22" x14ac:dyDescent="0.25">
      <c r="A126" s="205" t="s">
        <v>500</v>
      </c>
      <c r="B126" s="206" t="s">
        <v>501</v>
      </c>
      <c r="C126" s="222">
        <v>738730026</v>
      </c>
      <c r="D126" s="222"/>
      <c r="E126" s="215" t="s">
        <v>518</v>
      </c>
      <c r="F126" s="198" t="s">
        <v>515</v>
      </c>
      <c r="G126" s="191" t="s">
        <v>519</v>
      </c>
      <c r="H126" s="189"/>
      <c r="I126" s="188" t="s">
        <v>520</v>
      </c>
      <c r="J126" s="189"/>
      <c r="K126" s="190">
        <v>1</v>
      </c>
      <c r="L126" s="191" t="s">
        <v>208</v>
      </c>
      <c r="M126" s="191"/>
      <c r="N126" s="191"/>
      <c r="O126" s="191"/>
      <c r="P126" s="192" t="s">
        <v>42</v>
      </c>
      <c r="Q126" s="193"/>
      <c r="R126" s="194"/>
      <c r="S126" s="195">
        <v>107</v>
      </c>
      <c r="T126" s="196">
        <f t="shared" si="59"/>
        <v>107</v>
      </c>
      <c r="U126" s="197">
        <f t="shared" si="60"/>
        <v>131.61000000000001</v>
      </c>
      <c r="V126" s="288" t="s">
        <v>32</v>
      </c>
    </row>
    <row r="127" spans="1:22" x14ac:dyDescent="0.25">
      <c r="A127" s="205" t="s">
        <v>500</v>
      </c>
      <c r="B127" s="206" t="s">
        <v>501</v>
      </c>
      <c r="C127" s="222">
        <v>738730036</v>
      </c>
      <c r="D127" s="222" t="s">
        <v>521</v>
      </c>
      <c r="E127" s="215" t="s">
        <v>522</v>
      </c>
      <c r="F127" s="198" t="s">
        <v>523</v>
      </c>
      <c r="G127" s="191" t="s">
        <v>524</v>
      </c>
      <c r="H127" s="189"/>
      <c r="I127" s="188" t="s">
        <v>525</v>
      </c>
      <c r="J127" s="189" t="s">
        <v>207</v>
      </c>
      <c r="K127" s="190">
        <v>1</v>
      </c>
      <c r="L127" s="191" t="s">
        <v>208</v>
      </c>
      <c r="M127" s="191" t="s">
        <v>526</v>
      </c>
      <c r="N127" s="191"/>
      <c r="O127" s="191"/>
      <c r="P127" s="192" t="s">
        <v>42</v>
      </c>
      <c r="Q127" s="193"/>
      <c r="R127" s="194"/>
      <c r="S127" s="195">
        <v>14.9</v>
      </c>
      <c r="T127" s="196">
        <f t="shared" si="59"/>
        <v>14.9</v>
      </c>
      <c r="U127" s="197">
        <f t="shared" si="60"/>
        <v>18.329999999999998</v>
      </c>
      <c r="V127" s="288" t="s">
        <v>32</v>
      </c>
    </row>
    <row r="128" spans="1:22" x14ac:dyDescent="0.25">
      <c r="A128" s="205" t="s">
        <v>500</v>
      </c>
      <c r="B128" s="206" t="s">
        <v>501</v>
      </c>
      <c r="C128" s="222">
        <v>738730037</v>
      </c>
      <c r="D128" s="222" t="s">
        <v>527</v>
      </c>
      <c r="E128" s="215" t="s">
        <v>528</v>
      </c>
      <c r="F128" s="198" t="s">
        <v>523</v>
      </c>
      <c r="G128" s="191" t="s">
        <v>529</v>
      </c>
      <c r="H128" s="189"/>
      <c r="I128" s="188" t="s">
        <v>530</v>
      </c>
      <c r="J128" s="189" t="s">
        <v>207</v>
      </c>
      <c r="K128" s="190">
        <v>1</v>
      </c>
      <c r="L128" s="191" t="s">
        <v>208</v>
      </c>
      <c r="M128" s="191" t="s">
        <v>526</v>
      </c>
      <c r="N128" s="191"/>
      <c r="O128" s="191"/>
      <c r="P128" s="192" t="s">
        <v>42</v>
      </c>
      <c r="Q128" s="193"/>
      <c r="R128" s="194"/>
      <c r="S128" s="195">
        <v>14.9</v>
      </c>
      <c r="T128" s="196">
        <f t="shared" si="59"/>
        <v>14.9</v>
      </c>
      <c r="U128" s="197">
        <f t="shared" si="60"/>
        <v>18.329999999999998</v>
      </c>
      <c r="V128" s="288" t="s">
        <v>32</v>
      </c>
    </row>
    <row r="129" spans="1:22" x14ac:dyDescent="0.25">
      <c r="A129" s="205" t="s">
        <v>500</v>
      </c>
      <c r="B129" s="206" t="s">
        <v>501</v>
      </c>
      <c r="C129" s="222">
        <v>738730038</v>
      </c>
      <c r="D129" s="222" t="s">
        <v>531</v>
      </c>
      <c r="E129" s="215" t="s">
        <v>532</v>
      </c>
      <c r="F129" s="185" t="s">
        <v>523</v>
      </c>
      <c r="G129" s="191" t="s">
        <v>533</v>
      </c>
      <c r="H129" s="189"/>
      <c r="I129" s="188" t="s">
        <v>534</v>
      </c>
      <c r="J129" s="189" t="s">
        <v>207</v>
      </c>
      <c r="K129" s="190">
        <v>1</v>
      </c>
      <c r="L129" s="191" t="s">
        <v>208</v>
      </c>
      <c r="M129" s="191" t="s">
        <v>526</v>
      </c>
      <c r="N129" s="191"/>
      <c r="O129" s="191"/>
      <c r="P129" s="192" t="s">
        <v>42</v>
      </c>
      <c r="Q129" s="193"/>
      <c r="R129" s="194"/>
      <c r="S129" s="195">
        <v>14.9</v>
      </c>
      <c r="T129" s="196">
        <f t="shared" si="59"/>
        <v>14.9</v>
      </c>
      <c r="U129" s="197">
        <f t="shared" si="60"/>
        <v>18.329999999999998</v>
      </c>
      <c r="V129" s="288" t="s">
        <v>32</v>
      </c>
    </row>
    <row r="130" spans="1:22" x14ac:dyDescent="0.25">
      <c r="A130" s="205" t="s">
        <v>500</v>
      </c>
      <c r="B130" s="206" t="s">
        <v>501</v>
      </c>
      <c r="C130" s="222">
        <v>738730039</v>
      </c>
      <c r="D130" s="222" t="s">
        <v>535</v>
      </c>
      <c r="E130" s="215" t="s">
        <v>536</v>
      </c>
      <c r="F130" s="185" t="s">
        <v>537</v>
      </c>
      <c r="G130" s="191" t="s">
        <v>524</v>
      </c>
      <c r="H130" s="189"/>
      <c r="I130" s="188" t="s">
        <v>538</v>
      </c>
      <c r="J130" s="189" t="s">
        <v>539</v>
      </c>
      <c r="K130" s="190">
        <v>1</v>
      </c>
      <c r="L130" s="191" t="s">
        <v>208</v>
      </c>
      <c r="M130" s="191" t="s">
        <v>526</v>
      </c>
      <c r="N130" s="191"/>
      <c r="O130" s="191"/>
      <c r="P130" s="192" t="s">
        <v>42</v>
      </c>
      <c r="Q130" s="193"/>
      <c r="R130" s="194"/>
      <c r="S130" s="195">
        <v>14.9</v>
      </c>
      <c r="T130" s="196">
        <f t="shared" si="59"/>
        <v>14.9</v>
      </c>
      <c r="U130" s="197">
        <f t="shared" si="60"/>
        <v>18.329999999999998</v>
      </c>
      <c r="V130" s="288" t="s">
        <v>32</v>
      </c>
    </row>
    <row r="131" spans="1:22" x14ac:dyDescent="0.25">
      <c r="A131" s="205" t="s">
        <v>500</v>
      </c>
      <c r="B131" s="206" t="s">
        <v>501</v>
      </c>
      <c r="C131" s="222">
        <v>738730040</v>
      </c>
      <c r="D131" s="222" t="s">
        <v>540</v>
      </c>
      <c r="E131" s="215" t="s">
        <v>541</v>
      </c>
      <c r="F131" s="185" t="s">
        <v>537</v>
      </c>
      <c r="G131" s="191" t="s">
        <v>529</v>
      </c>
      <c r="H131" s="189"/>
      <c r="I131" s="188" t="s">
        <v>542</v>
      </c>
      <c r="J131" s="189" t="s">
        <v>539</v>
      </c>
      <c r="K131" s="190">
        <v>1</v>
      </c>
      <c r="L131" s="191" t="s">
        <v>208</v>
      </c>
      <c r="M131" s="191" t="s">
        <v>526</v>
      </c>
      <c r="N131" s="191"/>
      <c r="O131" s="191"/>
      <c r="P131" s="192" t="s">
        <v>42</v>
      </c>
      <c r="Q131" s="193"/>
      <c r="R131" s="194"/>
      <c r="S131" s="195">
        <v>14.9</v>
      </c>
      <c r="T131" s="196">
        <f t="shared" si="59"/>
        <v>14.9</v>
      </c>
      <c r="U131" s="197">
        <f t="shared" si="60"/>
        <v>18.329999999999998</v>
      </c>
      <c r="V131" s="288" t="s">
        <v>32</v>
      </c>
    </row>
    <row r="132" spans="1:22" x14ac:dyDescent="0.25">
      <c r="A132" s="205" t="s">
        <v>500</v>
      </c>
      <c r="B132" s="206" t="s">
        <v>501</v>
      </c>
      <c r="C132" s="222">
        <v>738730041</v>
      </c>
      <c r="D132" s="222" t="s">
        <v>543</v>
      </c>
      <c r="E132" s="215" t="s">
        <v>544</v>
      </c>
      <c r="F132" s="185" t="s">
        <v>537</v>
      </c>
      <c r="G132" s="191" t="s">
        <v>533</v>
      </c>
      <c r="H132" s="189"/>
      <c r="I132" s="188" t="s">
        <v>545</v>
      </c>
      <c r="J132" s="189" t="s">
        <v>539</v>
      </c>
      <c r="K132" s="190">
        <v>1</v>
      </c>
      <c r="L132" s="191" t="s">
        <v>208</v>
      </c>
      <c r="M132" s="191" t="s">
        <v>526</v>
      </c>
      <c r="N132" s="191"/>
      <c r="O132" s="191"/>
      <c r="P132" s="192" t="s">
        <v>42</v>
      </c>
      <c r="Q132" s="193"/>
      <c r="R132" s="194"/>
      <c r="S132" s="195">
        <v>14.9</v>
      </c>
      <c r="T132" s="196">
        <f t="shared" si="59"/>
        <v>14.9</v>
      </c>
      <c r="U132" s="197">
        <f t="shared" si="60"/>
        <v>18.329999999999998</v>
      </c>
      <c r="V132" s="288" t="s">
        <v>32</v>
      </c>
    </row>
    <row r="133" spans="1:22" x14ac:dyDescent="0.25">
      <c r="A133" s="183" t="s">
        <v>76</v>
      </c>
      <c r="B133" s="184" t="s">
        <v>77</v>
      </c>
      <c r="C133" s="222">
        <v>738620068</v>
      </c>
      <c r="D133" s="222" t="s">
        <v>546</v>
      </c>
      <c r="E133" s="215" t="s">
        <v>547</v>
      </c>
      <c r="F133" s="185" t="s">
        <v>548</v>
      </c>
      <c r="G133" s="191" t="s">
        <v>79</v>
      </c>
      <c r="H133" s="189"/>
      <c r="I133" s="188" t="s">
        <v>549</v>
      </c>
      <c r="J133" s="189" t="s">
        <v>550</v>
      </c>
      <c r="K133" s="190">
        <v>25</v>
      </c>
      <c r="L133" s="191" t="s">
        <v>30</v>
      </c>
      <c r="M133" s="191" t="s">
        <v>31</v>
      </c>
      <c r="N133" s="191">
        <v>42</v>
      </c>
      <c r="O133" s="191">
        <f t="shared" ref="O133:O164" si="61">N133*K133</f>
        <v>1050</v>
      </c>
      <c r="P133" s="192" t="s">
        <v>42</v>
      </c>
      <c r="Q133" s="193">
        <v>1</v>
      </c>
      <c r="R133" s="194">
        <f t="shared" si="58"/>
        <v>-5.2631578947368363E-2</v>
      </c>
      <c r="S133" s="195">
        <v>0.95</v>
      </c>
      <c r="T133" s="196">
        <f t="shared" si="59"/>
        <v>23.75</v>
      </c>
      <c r="U133" s="197">
        <f t="shared" si="60"/>
        <v>29.21</v>
      </c>
      <c r="V133" s="288" t="s">
        <v>43</v>
      </c>
    </row>
    <row r="134" spans="1:22" x14ac:dyDescent="0.25">
      <c r="A134" s="183" t="s">
        <v>76</v>
      </c>
      <c r="B134" s="184" t="s">
        <v>77</v>
      </c>
      <c r="C134" s="222">
        <v>738620119</v>
      </c>
      <c r="D134" s="222" t="s">
        <v>551</v>
      </c>
      <c r="E134" s="215" t="s">
        <v>552</v>
      </c>
      <c r="F134" s="185" t="s">
        <v>548</v>
      </c>
      <c r="G134" s="186" t="s">
        <v>98</v>
      </c>
      <c r="H134" s="187"/>
      <c r="I134" s="200" t="s">
        <v>553</v>
      </c>
      <c r="J134" s="189" t="s">
        <v>554</v>
      </c>
      <c r="K134" s="190">
        <v>25</v>
      </c>
      <c r="L134" s="191" t="s">
        <v>30</v>
      </c>
      <c r="M134" s="191" t="s">
        <v>31</v>
      </c>
      <c r="N134" s="191">
        <v>42</v>
      </c>
      <c r="O134" s="191">
        <f t="shared" si="61"/>
        <v>1050</v>
      </c>
      <c r="P134" s="192" t="s">
        <v>42</v>
      </c>
      <c r="Q134" s="193">
        <v>1.08</v>
      </c>
      <c r="R134" s="194">
        <f t="shared" si="58"/>
        <v>-0.1368421052631581</v>
      </c>
      <c r="S134" s="195">
        <v>0.95</v>
      </c>
      <c r="T134" s="196">
        <f t="shared" si="59"/>
        <v>23.75</v>
      </c>
      <c r="U134" s="197">
        <f t="shared" si="60"/>
        <v>29.21</v>
      </c>
      <c r="V134" s="288" t="s">
        <v>43</v>
      </c>
    </row>
    <row r="135" spans="1:22" x14ac:dyDescent="0.25">
      <c r="A135" s="183" t="s">
        <v>76</v>
      </c>
      <c r="B135" s="184" t="s">
        <v>77</v>
      </c>
      <c r="C135" s="222">
        <v>738810251</v>
      </c>
      <c r="D135" s="272" t="s">
        <v>555</v>
      </c>
      <c r="E135" s="215" t="s">
        <v>556</v>
      </c>
      <c r="F135" s="185" t="s">
        <v>557</v>
      </c>
      <c r="G135" s="186" t="s">
        <v>85</v>
      </c>
      <c r="H135" s="187"/>
      <c r="I135" s="200" t="s">
        <v>558</v>
      </c>
      <c r="J135" s="189" t="s">
        <v>554</v>
      </c>
      <c r="K135" s="190">
        <v>25</v>
      </c>
      <c r="L135" s="191" t="s">
        <v>30</v>
      </c>
      <c r="M135" s="191" t="s">
        <v>31</v>
      </c>
      <c r="N135" s="191">
        <v>36</v>
      </c>
      <c r="O135" s="191">
        <f t="shared" si="61"/>
        <v>900</v>
      </c>
      <c r="P135" s="192" t="s">
        <v>42</v>
      </c>
      <c r="Q135" s="193">
        <v>1.26</v>
      </c>
      <c r="R135" s="194">
        <f t="shared" si="58"/>
        <v>7.3529411764705954E-2</v>
      </c>
      <c r="S135" s="195">
        <v>1.36</v>
      </c>
      <c r="T135" s="196">
        <f t="shared" si="59"/>
        <v>34</v>
      </c>
      <c r="U135" s="197">
        <f t="shared" si="60"/>
        <v>41.82</v>
      </c>
      <c r="V135" s="288" t="s">
        <v>48</v>
      </c>
    </row>
    <row r="136" spans="1:22" x14ac:dyDescent="0.25">
      <c r="A136" s="183" t="s">
        <v>76</v>
      </c>
      <c r="B136" s="184" t="s">
        <v>77</v>
      </c>
      <c r="C136" s="301">
        <v>738810252</v>
      </c>
      <c r="D136" s="302">
        <v>4011361188685</v>
      </c>
      <c r="E136" s="215" t="s">
        <v>559</v>
      </c>
      <c r="F136" s="185" t="s">
        <v>557</v>
      </c>
      <c r="G136" s="186" t="s">
        <v>108</v>
      </c>
      <c r="H136" s="187"/>
      <c r="I136" s="200" t="s">
        <v>560</v>
      </c>
      <c r="J136" s="189" t="s">
        <v>93</v>
      </c>
      <c r="K136" s="190">
        <v>25</v>
      </c>
      <c r="L136" s="191" t="s">
        <v>30</v>
      </c>
      <c r="M136" s="191" t="s">
        <v>31</v>
      </c>
      <c r="N136" s="191">
        <v>36</v>
      </c>
      <c r="O136" s="191">
        <f t="shared" si="61"/>
        <v>900</v>
      </c>
      <c r="P136" s="192" t="s">
        <v>42</v>
      </c>
      <c r="Q136" s="193">
        <v>1.26</v>
      </c>
      <c r="R136" s="194">
        <f t="shared" si="58"/>
        <v>7.3529411764705954E-2</v>
      </c>
      <c r="S136" s="195">
        <v>1.36</v>
      </c>
      <c r="T136" s="196">
        <f t="shared" si="59"/>
        <v>34</v>
      </c>
      <c r="U136" s="197">
        <f t="shared" si="60"/>
        <v>41.82</v>
      </c>
      <c r="V136" s="288" t="s">
        <v>48</v>
      </c>
    </row>
    <row r="137" spans="1:22" x14ac:dyDescent="0.25">
      <c r="A137" s="183" t="s">
        <v>76</v>
      </c>
      <c r="B137" s="184" t="s">
        <v>77</v>
      </c>
      <c r="C137" s="222">
        <v>738810260</v>
      </c>
      <c r="D137" s="222" t="s">
        <v>561</v>
      </c>
      <c r="E137" s="215" t="s">
        <v>562</v>
      </c>
      <c r="F137" s="185" t="s">
        <v>557</v>
      </c>
      <c r="G137" s="186" t="s">
        <v>128</v>
      </c>
      <c r="H137" s="187"/>
      <c r="I137" s="200" t="s">
        <v>563</v>
      </c>
      <c r="J137" s="189" t="s">
        <v>564</v>
      </c>
      <c r="K137" s="190">
        <v>25</v>
      </c>
      <c r="L137" s="191" t="s">
        <v>30</v>
      </c>
      <c r="M137" s="191" t="s">
        <v>31</v>
      </c>
      <c r="N137" s="191">
        <v>36</v>
      </c>
      <c r="O137" s="191">
        <f t="shared" si="61"/>
        <v>900</v>
      </c>
      <c r="P137" s="192" t="s">
        <v>42</v>
      </c>
      <c r="Q137" s="193">
        <v>1.26</v>
      </c>
      <c r="R137" s="194">
        <f t="shared" si="58"/>
        <v>7.3529411764705954E-2</v>
      </c>
      <c r="S137" s="195">
        <v>1.36</v>
      </c>
      <c r="T137" s="196">
        <f t="shared" si="59"/>
        <v>34</v>
      </c>
      <c r="U137" s="197">
        <f t="shared" si="60"/>
        <v>41.82</v>
      </c>
      <c r="V137" s="288" t="s">
        <v>48</v>
      </c>
    </row>
    <row r="138" spans="1:22" x14ac:dyDescent="0.25">
      <c r="A138" s="183" t="s">
        <v>76</v>
      </c>
      <c r="B138" s="184" t="s">
        <v>77</v>
      </c>
      <c r="C138" s="222"/>
      <c r="D138" s="222"/>
      <c r="E138" s="215"/>
      <c r="F138" s="185" t="s">
        <v>565</v>
      </c>
      <c r="G138" s="186" t="s">
        <v>566</v>
      </c>
      <c r="H138" s="187"/>
      <c r="I138" s="200" t="s">
        <v>567</v>
      </c>
      <c r="J138" s="189" t="s">
        <v>568</v>
      </c>
      <c r="K138" s="190">
        <v>5</v>
      </c>
      <c r="L138" s="191" t="s">
        <v>30</v>
      </c>
      <c r="M138" s="191" t="s">
        <v>83</v>
      </c>
      <c r="N138" s="191">
        <v>54</v>
      </c>
      <c r="O138" s="191">
        <f t="shared" si="61"/>
        <v>270</v>
      </c>
      <c r="P138" s="192" t="s">
        <v>42</v>
      </c>
      <c r="Q138" s="193">
        <v>8.1</v>
      </c>
      <c r="R138" s="194">
        <f t="shared" si="58"/>
        <v>0.10000000000000009</v>
      </c>
      <c r="S138" s="195">
        <v>9</v>
      </c>
      <c r="T138" s="196">
        <f t="shared" si="59"/>
        <v>45</v>
      </c>
      <c r="U138" s="197">
        <f t="shared" si="60"/>
        <v>55.35</v>
      </c>
      <c r="V138" s="288" t="s">
        <v>84</v>
      </c>
    </row>
    <row r="139" spans="1:22" x14ac:dyDescent="0.25">
      <c r="A139" s="183" t="s">
        <v>76</v>
      </c>
      <c r="B139" s="184" t="s">
        <v>77</v>
      </c>
      <c r="C139" s="222"/>
      <c r="D139" s="222"/>
      <c r="E139" s="215"/>
      <c r="F139" s="185" t="s">
        <v>565</v>
      </c>
      <c r="G139" s="186" t="s">
        <v>569</v>
      </c>
      <c r="H139" s="187"/>
      <c r="I139" s="200" t="s">
        <v>567</v>
      </c>
      <c r="J139" s="189" t="s">
        <v>568</v>
      </c>
      <c r="K139" s="190">
        <v>5</v>
      </c>
      <c r="L139" s="191" t="s">
        <v>30</v>
      </c>
      <c r="M139" s="191" t="s">
        <v>83</v>
      </c>
      <c r="N139" s="191">
        <v>54</v>
      </c>
      <c r="O139" s="191">
        <f t="shared" si="61"/>
        <v>270</v>
      </c>
      <c r="P139" s="192" t="s">
        <v>42</v>
      </c>
      <c r="Q139" s="193">
        <v>12.1</v>
      </c>
      <c r="R139" s="194">
        <f t="shared" si="58"/>
        <v>3.2000000000000028E-2</v>
      </c>
      <c r="S139" s="195">
        <v>12.5</v>
      </c>
      <c r="T139" s="196">
        <f t="shared" si="59"/>
        <v>62.5</v>
      </c>
      <c r="U139" s="197">
        <f t="shared" si="60"/>
        <v>76.88</v>
      </c>
      <c r="V139" s="288" t="s">
        <v>84</v>
      </c>
    </row>
    <row r="140" spans="1:22" x14ac:dyDescent="0.25">
      <c r="A140" s="183" t="s">
        <v>76</v>
      </c>
      <c r="B140" s="184" t="s">
        <v>77</v>
      </c>
      <c r="C140" s="222"/>
      <c r="D140" s="222"/>
      <c r="E140" s="215"/>
      <c r="F140" s="185" t="s">
        <v>565</v>
      </c>
      <c r="G140" s="186" t="s">
        <v>570</v>
      </c>
      <c r="H140" s="187"/>
      <c r="I140" s="200" t="s">
        <v>567</v>
      </c>
      <c r="J140" s="189" t="s">
        <v>568</v>
      </c>
      <c r="K140" s="190">
        <v>16</v>
      </c>
      <c r="L140" s="191" t="s">
        <v>30</v>
      </c>
      <c r="M140" s="191" t="s">
        <v>83</v>
      </c>
      <c r="N140" s="191">
        <v>24</v>
      </c>
      <c r="O140" s="191">
        <f t="shared" si="61"/>
        <v>384</v>
      </c>
      <c r="P140" s="192" t="s">
        <v>42</v>
      </c>
      <c r="Q140" s="193">
        <v>7.3</v>
      </c>
      <c r="R140" s="194">
        <f t="shared" si="58"/>
        <v>0.1097560975609756</v>
      </c>
      <c r="S140" s="195">
        <v>8.1999999999999993</v>
      </c>
      <c r="T140" s="196">
        <f t="shared" si="59"/>
        <v>131.19999999999999</v>
      </c>
      <c r="U140" s="197">
        <f t="shared" si="60"/>
        <v>161.38</v>
      </c>
      <c r="V140" s="288" t="s">
        <v>84</v>
      </c>
    </row>
    <row r="141" spans="1:22" x14ac:dyDescent="0.25">
      <c r="A141" s="183" t="s">
        <v>76</v>
      </c>
      <c r="B141" s="184" t="s">
        <v>77</v>
      </c>
      <c r="C141" s="222"/>
      <c r="D141" s="222"/>
      <c r="E141" s="215"/>
      <c r="F141" s="185" t="s">
        <v>565</v>
      </c>
      <c r="G141" s="186" t="s">
        <v>571</v>
      </c>
      <c r="H141" s="187"/>
      <c r="I141" s="188" t="s">
        <v>567</v>
      </c>
      <c r="J141" s="189" t="s">
        <v>568</v>
      </c>
      <c r="K141" s="190">
        <v>16</v>
      </c>
      <c r="L141" s="191" t="s">
        <v>30</v>
      </c>
      <c r="M141" s="191" t="s">
        <v>83</v>
      </c>
      <c r="N141" s="191">
        <v>24</v>
      </c>
      <c r="O141" s="191">
        <f t="shared" si="61"/>
        <v>384</v>
      </c>
      <c r="P141" s="192" t="s">
        <v>42</v>
      </c>
      <c r="Q141" s="193">
        <v>11.3</v>
      </c>
      <c r="R141" s="194">
        <f t="shared" si="58"/>
        <v>3.4188034188034067E-2</v>
      </c>
      <c r="S141" s="195">
        <v>11.7</v>
      </c>
      <c r="T141" s="196">
        <f t="shared" si="59"/>
        <v>187.2</v>
      </c>
      <c r="U141" s="197">
        <f t="shared" si="60"/>
        <v>230.26</v>
      </c>
      <c r="V141" s="288" t="s">
        <v>84</v>
      </c>
    </row>
    <row r="142" spans="1:22" x14ac:dyDescent="0.25">
      <c r="A142" s="183" t="s">
        <v>76</v>
      </c>
      <c r="B142" s="184" t="s">
        <v>77</v>
      </c>
      <c r="C142" s="222"/>
      <c r="D142" s="222"/>
      <c r="E142" s="215"/>
      <c r="F142" s="185" t="s">
        <v>572</v>
      </c>
      <c r="G142" s="186" t="s">
        <v>566</v>
      </c>
      <c r="H142" s="187"/>
      <c r="I142" s="188" t="s">
        <v>573</v>
      </c>
      <c r="J142" s="189" t="s">
        <v>568</v>
      </c>
      <c r="K142" s="190">
        <v>5</v>
      </c>
      <c r="L142" s="191" t="s">
        <v>30</v>
      </c>
      <c r="M142" s="191" t="s">
        <v>83</v>
      </c>
      <c r="N142" s="191">
        <v>54</v>
      </c>
      <c r="O142" s="191">
        <f t="shared" si="61"/>
        <v>270</v>
      </c>
      <c r="P142" s="192" t="s">
        <v>42</v>
      </c>
      <c r="Q142" s="193">
        <v>8.1</v>
      </c>
      <c r="R142" s="194">
        <f t="shared" si="58"/>
        <v>3.5714285714285809E-2</v>
      </c>
      <c r="S142" s="195">
        <v>8.4</v>
      </c>
      <c r="T142" s="196">
        <f t="shared" si="59"/>
        <v>42</v>
      </c>
      <c r="U142" s="197">
        <f t="shared" si="60"/>
        <v>51.66</v>
      </c>
      <c r="V142" s="288" t="s">
        <v>89</v>
      </c>
    </row>
    <row r="143" spans="1:22" x14ac:dyDescent="0.25">
      <c r="A143" s="183" t="s">
        <v>76</v>
      </c>
      <c r="B143" s="184" t="s">
        <v>77</v>
      </c>
      <c r="C143" s="222"/>
      <c r="D143" s="222"/>
      <c r="E143" s="215"/>
      <c r="F143" s="185" t="s">
        <v>572</v>
      </c>
      <c r="G143" s="186" t="s">
        <v>569</v>
      </c>
      <c r="H143" s="187"/>
      <c r="I143" s="188" t="s">
        <v>573</v>
      </c>
      <c r="J143" s="189" t="s">
        <v>568</v>
      </c>
      <c r="K143" s="190">
        <v>5</v>
      </c>
      <c r="L143" s="191" t="s">
        <v>30</v>
      </c>
      <c r="M143" s="191" t="s">
        <v>83</v>
      </c>
      <c r="N143" s="191">
        <v>54</v>
      </c>
      <c r="O143" s="191">
        <f t="shared" si="61"/>
        <v>270</v>
      </c>
      <c r="P143" s="192" t="s">
        <v>42</v>
      </c>
      <c r="Q143" s="193">
        <v>12.1</v>
      </c>
      <c r="R143" s="194">
        <f t="shared" si="58"/>
        <v>2.4193548387096864E-2</v>
      </c>
      <c r="S143" s="195">
        <v>12.4</v>
      </c>
      <c r="T143" s="196">
        <f t="shared" si="59"/>
        <v>62</v>
      </c>
      <c r="U143" s="197">
        <f t="shared" si="60"/>
        <v>76.260000000000005</v>
      </c>
      <c r="V143" s="288" t="s">
        <v>89</v>
      </c>
    </row>
    <row r="144" spans="1:22" x14ac:dyDescent="0.25">
      <c r="A144" s="183" t="s">
        <v>76</v>
      </c>
      <c r="B144" s="184" t="s">
        <v>77</v>
      </c>
      <c r="C144" s="222"/>
      <c r="D144" s="222"/>
      <c r="E144" s="215"/>
      <c r="F144" s="185" t="s">
        <v>572</v>
      </c>
      <c r="G144" s="186" t="s">
        <v>570</v>
      </c>
      <c r="H144" s="187"/>
      <c r="I144" s="188" t="s">
        <v>573</v>
      </c>
      <c r="J144" s="189" t="s">
        <v>568</v>
      </c>
      <c r="K144" s="190">
        <v>16</v>
      </c>
      <c r="L144" s="191" t="s">
        <v>30</v>
      </c>
      <c r="M144" s="191" t="s">
        <v>83</v>
      </c>
      <c r="N144" s="191">
        <v>24</v>
      </c>
      <c r="O144" s="191">
        <f t="shared" si="61"/>
        <v>384</v>
      </c>
      <c r="P144" s="192" t="s">
        <v>42</v>
      </c>
      <c r="Q144" s="193">
        <v>7.26</v>
      </c>
      <c r="R144" s="194">
        <f t="shared" si="58"/>
        <v>6.9230769230769207E-2</v>
      </c>
      <c r="S144" s="195">
        <v>7.8</v>
      </c>
      <c r="T144" s="196">
        <f t="shared" si="59"/>
        <v>124.8</v>
      </c>
      <c r="U144" s="197">
        <f t="shared" si="60"/>
        <v>153.5</v>
      </c>
      <c r="V144" s="288" t="s">
        <v>89</v>
      </c>
    </row>
    <row r="145" spans="1:22" x14ac:dyDescent="0.25">
      <c r="A145" s="183" t="s">
        <v>76</v>
      </c>
      <c r="B145" s="184" t="s">
        <v>77</v>
      </c>
      <c r="C145" s="222"/>
      <c r="D145" s="222"/>
      <c r="E145" s="215"/>
      <c r="F145" s="185" t="s">
        <v>572</v>
      </c>
      <c r="G145" s="186" t="s">
        <v>571</v>
      </c>
      <c r="H145" s="187"/>
      <c r="I145" s="188" t="s">
        <v>573</v>
      </c>
      <c r="J145" s="189" t="s">
        <v>568</v>
      </c>
      <c r="K145" s="190">
        <v>16</v>
      </c>
      <c r="L145" s="191" t="s">
        <v>30</v>
      </c>
      <c r="M145" s="191" t="s">
        <v>83</v>
      </c>
      <c r="N145" s="191">
        <v>24</v>
      </c>
      <c r="O145" s="191">
        <f t="shared" si="61"/>
        <v>384</v>
      </c>
      <c r="P145" s="192" t="s">
        <v>42</v>
      </c>
      <c r="Q145" s="193">
        <v>11.26</v>
      </c>
      <c r="R145" s="194">
        <f t="shared" si="58"/>
        <v>4.5762711864406835E-2</v>
      </c>
      <c r="S145" s="195">
        <v>11.8</v>
      </c>
      <c r="T145" s="196">
        <f t="shared" si="59"/>
        <v>188.8</v>
      </c>
      <c r="U145" s="197">
        <f t="shared" si="60"/>
        <v>232.22</v>
      </c>
      <c r="V145" s="288" t="s">
        <v>89</v>
      </c>
    </row>
    <row r="146" spans="1:22" x14ac:dyDescent="0.25">
      <c r="A146" s="183" t="s">
        <v>76</v>
      </c>
      <c r="B146" s="184" t="s">
        <v>77</v>
      </c>
      <c r="C146" s="222"/>
      <c r="D146" s="222"/>
      <c r="E146" s="215"/>
      <c r="F146" s="185" t="s">
        <v>574</v>
      </c>
      <c r="G146" s="186" t="s">
        <v>566</v>
      </c>
      <c r="H146" s="187"/>
      <c r="I146" s="188" t="s">
        <v>575</v>
      </c>
      <c r="J146" s="189" t="s">
        <v>568</v>
      </c>
      <c r="K146" s="190">
        <v>5</v>
      </c>
      <c r="L146" s="191" t="s">
        <v>30</v>
      </c>
      <c r="M146" s="191" t="s">
        <v>83</v>
      </c>
      <c r="N146" s="191">
        <v>54</v>
      </c>
      <c r="O146" s="191">
        <f t="shared" si="61"/>
        <v>270</v>
      </c>
      <c r="P146" s="192" t="s">
        <v>42</v>
      </c>
      <c r="Q146" s="193">
        <v>7.7000000000000011</v>
      </c>
      <c r="R146" s="194">
        <f t="shared" si="58"/>
        <v>8.3333333333333259E-2</v>
      </c>
      <c r="S146" s="195">
        <v>8.4</v>
      </c>
      <c r="T146" s="196">
        <f t="shared" si="59"/>
        <v>42</v>
      </c>
      <c r="U146" s="197">
        <f t="shared" si="60"/>
        <v>51.66</v>
      </c>
      <c r="V146" s="288" t="s">
        <v>84</v>
      </c>
    </row>
    <row r="147" spans="1:22" x14ac:dyDescent="0.25">
      <c r="A147" s="183" t="s">
        <v>76</v>
      </c>
      <c r="B147" s="184" t="s">
        <v>77</v>
      </c>
      <c r="C147" s="222"/>
      <c r="D147" s="222"/>
      <c r="E147" s="215"/>
      <c r="F147" s="185" t="s">
        <v>574</v>
      </c>
      <c r="G147" s="186" t="s">
        <v>569</v>
      </c>
      <c r="H147" s="187"/>
      <c r="I147" s="188" t="s">
        <v>575</v>
      </c>
      <c r="J147" s="189" t="s">
        <v>568</v>
      </c>
      <c r="K147" s="190">
        <v>5</v>
      </c>
      <c r="L147" s="191" t="s">
        <v>30</v>
      </c>
      <c r="M147" s="191" t="s">
        <v>83</v>
      </c>
      <c r="N147" s="191">
        <v>54</v>
      </c>
      <c r="O147" s="191">
        <f t="shared" si="61"/>
        <v>270</v>
      </c>
      <c r="P147" s="192" t="s">
        <v>42</v>
      </c>
      <c r="Q147" s="193">
        <v>11.7</v>
      </c>
      <c r="R147" s="194">
        <f t="shared" si="58"/>
        <v>5.6451612903225867E-2</v>
      </c>
      <c r="S147" s="195">
        <v>12.4</v>
      </c>
      <c r="T147" s="196">
        <f t="shared" si="59"/>
        <v>62</v>
      </c>
      <c r="U147" s="197">
        <f t="shared" si="60"/>
        <v>76.260000000000005</v>
      </c>
      <c r="V147" s="288" t="s">
        <v>84</v>
      </c>
    </row>
    <row r="148" spans="1:22" x14ac:dyDescent="0.25">
      <c r="A148" s="183" t="s">
        <v>76</v>
      </c>
      <c r="B148" s="184" t="s">
        <v>77</v>
      </c>
      <c r="C148" s="222"/>
      <c r="D148" s="222"/>
      <c r="E148" s="215"/>
      <c r="F148" s="185" t="s">
        <v>574</v>
      </c>
      <c r="G148" s="191" t="s">
        <v>570</v>
      </c>
      <c r="H148" s="189"/>
      <c r="I148" s="188" t="s">
        <v>575</v>
      </c>
      <c r="J148" s="189" t="s">
        <v>568</v>
      </c>
      <c r="K148" s="190">
        <v>16</v>
      </c>
      <c r="L148" s="191" t="s">
        <v>30</v>
      </c>
      <c r="M148" s="191" t="s">
        <v>83</v>
      </c>
      <c r="N148" s="191">
        <v>24</v>
      </c>
      <c r="O148" s="191">
        <f t="shared" si="61"/>
        <v>384</v>
      </c>
      <c r="P148" s="192" t="s">
        <v>42</v>
      </c>
      <c r="Q148" s="193">
        <v>7.3</v>
      </c>
      <c r="R148" s="194">
        <f t="shared" si="58"/>
        <v>3.9473684210526327E-2</v>
      </c>
      <c r="S148" s="195">
        <v>7.6</v>
      </c>
      <c r="T148" s="196">
        <f t="shared" si="59"/>
        <v>121.6</v>
      </c>
      <c r="U148" s="197">
        <f t="shared" si="60"/>
        <v>149.57</v>
      </c>
      <c r="V148" s="288" t="s">
        <v>84</v>
      </c>
    </row>
    <row r="149" spans="1:22" x14ac:dyDescent="0.25">
      <c r="A149" s="183" t="s">
        <v>76</v>
      </c>
      <c r="B149" s="184" t="s">
        <v>77</v>
      </c>
      <c r="C149" s="222"/>
      <c r="D149" s="222"/>
      <c r="E149" s="215"/>
      <c r="F149" s="185" t="s">
        <v>574</v>
      </c>
      <c r="G149" s="191" t="s">
        <v>571</v>
      </c>
      <c r="H149" s="189"/>
      <c r="I149" s="188" t="s">
        <v>575</v>
      </c>
      <c r="J149" s="189" t="s">
        <v>568</v>
      </c>
      <c r="K149" s="190">
        <v>16</v>
      </c>
      <c r="L149" s="191" t="s">
        <v>30</v>
      </c>
      <c r="M149" s="191" t="s">
        <v>83</v>
      </c>
      <c r="N149" s="191">
        <v>24</v>
      </c>
      <c r="O149" s="191">
        <f t="shared" si="61"/>
        <v>384</v>
      </c>
      <c r="P149" s="192" t="s">
        <v>42</v>
      </c>
      <c r="Q149" s="193">
        <v>11.3</v>
      </c>
      <c r="R149" s="194">
        <f t="shared" si="58"/>
        <v>2.5862068965517127E-2</v>
      </c>
      <c r="S149" s="195">
        <v>11.6</v>
      </c>
      <c r="T149" s="196">
        <f t="shared" si="59"/>
        <v>185.6</v>
      </c>
      <c r="U149" s="197">
        <f t="shared" si="60"/>
        <v>228.29</v>
      </c>
      <c r="V149" s="288" t="s">
        <v>84</v>
      </c>
    </row>
    <row r="150" spans="1:22" x14ac:dyDescent="0.25">
      <c r="A150" s="183" t="s">
        <v>76</v>
      </c>
      <c r="B150" s="184" t="s">
        <v>77</v>
      </c>
      <c r="C150" s="222"/>
      <c r="D150" s="222"/>
      <c r="E150" s="215"/>
      <c r="F150" s="185" t="s">
        <v>576</v>
      </c>
      <c r="G150" s="191" t="s">
        <v>566</v>
      </c>
      <c r="H150" s="189"/>
      <c r="I150" s="188" t="s">
        <v>577</v>
      </c>
      <c r="J150" s="189" t="s">
        <v>568</v>
      </c>
      <c r="K150" s="190">
        <v>5</v>
      </c>
      <c r="L150" s="191" t="s">
        <v>30</v>
      </c>
      <c r="M150" s="191" t="s">
        <v>83</v>
      </c>
      <c r="N150" s="191">
        <v>54</v>
      </c>
      <c r="O150" s="191">
        <f t="shared" si="61"/>
        <v>270</v>
      </c>
      <c r="P150" s="192" t="s">
        <v>42</v>
      </c>
      <c r="Q150" s="193">
        <v>7.1</v>
      </c>
      <c r="R150" s="194">
        <f t="shared" si="58"/>
        <v>4.0540540540540682E-2</v>
      </c>
      <c r="S150" s="195">
        <v>7.4</v>
      </c>
      <c r="T150" s="196">
        <f t="shared" si="59"/>
        <v>37</v>
      </c>
      <c r="U150" s="197">
        <f t="shared" si="60"/>
        <v>45.51</v>
      </c>
      <c r="V150" s="288" t="s">
        <v>89</v>
      </c>
    </row>
    <row r="151" spans="1:22" x14ac:dyDescent="0.25">
      <c r="A151" s="183" t="s">
        <v>76</v>
      </c>
      <c r="B151" s="184" t="s">
        <v>77</v>
      </c>
      <c r="C151" s="222"/>
      <c r="D151" s="222"/>
      <c r="E151" s="215"/>
      <c r="F151" s="198" t="s">
        <v>576</v>
      </c>
      <c r="G151" s="191" t="s">
        <v>569</v>
      </c>
      <c r="H151" s="189"/>
      <c r="I151" s="188" t="s">
        <v>577</v>
      </c>
      <c r="J151" s="189" t="s">
        <v>568</v>
      </c>
      <c r="K151" s="190">
        <v>5</v>
      </c>
      <c r="L151" s="191" t="s">
        <v>30</v>
      </c>
      <c r="M151" s="191" t="s">
        <v>83</v>
      </c>
      <c r="N151" s="191">
        <v>54</v>
      </c>
      <c r="O151" s="191">
        <f t="shared" si="61"/>
        <v>270</v>
      </c>
      <c r="P151" s="192" t="s">
        <v>42</v>
      </c>
      <c r="Q151" s="193">
        <v>11.1</v>
      </c>
      <c r="R151" s="194">
        <f t="shared" si="58"/>
        <v>2.6315789473684292E-2</v>
      </c>
      <c r="S151" s="195">
        <v>11.4</v>
      </c>
      <c r="T151" s="196">
        <f t="shared" si="59"/>
        <v>57</v>
      </c>
      <c r="U151" s="197">
        <f t="shared" si="60"/>
        <v>70.11</v>
      </c>
      <c r="V151" s="288" t="s">
        <v>89</v>
      </c>
    </row>
    <row r="152" spans="1:22" x14ac:dyDescent="0.25">
      <c r="A152" s="183" t="s">
        <v>76</v>
      </c>
      <c r="B152" s="184" t="s">
        <v>77</v>
      </c>
      <c r="C152" s="222"/>
      <c r="D152" s="222"/>
      <c r="E152" s="215"/>
      <c r="F152" s="198" t="s">
        <v>576</v>
      </c>
      <c r="G152" s="191" t="s">
        <v>570</v>
      </c>
      <c r="H152" s="189"/>
      <c r="I152" s="188" t="s">
        <v>577</v>
      </c>
      <c r="J152" s="189" t="s">
        <v>568</v>
      </c>
      <c r="K152" s="190">
        <v>16</v>
      </c>
      <c r="L152" s="191" t="s">
        <v>30</v>
      </c>
      <c r="M152" s="191" t="s">
        <v>83</v>
      </c>
      <c r="N152" s="204">
        <v>24</v>
      </c>
      <c r="O152" s="191">
        <f t="shared" si="61"/>
        <v>384</v>
      </c>
      <c r="P152" s="192" t="s">
        <v>42</v>
      </c>
      <c r="Q152" s="193">
        <v>6.5</v>
      </c>
      <c r="R152" s="194">
        <f t="shared" si="58"/>
        <v>4.4117647058823484E-2</v>
      </c>
      <c r="S152" s="195">
        <v>6.8</v>
      </c>
      <c r="T152" s="196">
        <f t="shared" si="59"/>
        <v>108.8</v>
      </c>
      <c r="U152" s="197">
        <f t="shared" si="60"/>
        <v>133.82</v>
      </c>
      <c r="V152" s="288" t="s">
        <v>89</v>
      </c>
    </row>
    <row r="153" spans="1:22" x14ac:dyDescent="0.25">
      <c r="A153" s="183" t="s">
        <v>76</v>
      </c>
      <c r="B153" s="184" t="s">
        <v>77</v>
      </c>
      <c r="C153" s="222"/>
      <c r="D153" s="222"/>
      <c r="E153" s="215"/>
      <c r="F153" s="185" t="s">
        <v>576</v>
      </c>
      <c r="G153" s="191" t="s">
        <v>571</v>
      </c>
      <c r="H153" s="189"/>
      <c r="I153" s="188" t="s">
        <v>577</v>
      </c>
      <c r="J153" s="189" t="s">
        <v>568</v>
      </c>
      <c r="K153" s="190">
        <v>16</v>
      </c>
      <c r="L153" s="191" t="s">
        <v>30</v>
      </c>
      <c r="M153" s="191" t="s">
        <v>83</v>
      </c>
      <c r="N153" s="204">
        <v>24</v>
      </c>
      <c r="O153" s="191">
        <f t="shared" si="61"/>
        <v>384</v>
      </c>
      <c r="P153" s="192" t="s">
        <v>42</v>
      </c>
      <c r="Q153" s="193">
        <v>10.5</v>
      </c>
      <c r="R153" s="194">
        <f t="shared" si="58"/>
        <v>2.777777777777779E-2</v>
      </c>
      <c r="S153" s="195">
        <v>10.8</v>
      </c>
      <c r="T153" s="196">
        <f t="shared" si="59"/>
        <v>172.8</v>
      </c>
      <c r="U153" s="197">
        <f t="shared" si="60"/>
        <v>212.54</v>
      </c>
      <c r="V153" s="288" t="s">
        <v>89</v>
      </c>
    </row>
    <row r="154" spans="1:22" x14ac:dyDescent="0.25">
      <c r="A154" s="183" t="s">
        <v>76</v>
      </c>
      <c r="B154" s="184" t="s">
        <v>77</v>
      </c>
      <c r="C154" s="222"/>
      <c r="D154" s="222"/>
      <c r="E154" s="215"/>
      <c r="F154" s="185" t="s">
        <v>578</v>
      </c>
      <c r="G154" s="191" t="s">
        <v>579</v>
      </c>
      <c r="H154" s="189"/>
      <c r="I154" s="188" t="s">
        <v>580</v>
      </c>
      <c r="J154" s="189" t="s">
        <v>568</v>
      </c>
      <c r="K154" s="190">
        <v>5</v>
      </c>
      <c r="L154" s="191" t="s">
        <v>30</v>
      </c>
      <c r="M154" s="191" t="s">
        <v>83</v>
      </c>
      <c r="N154" s="204">
        <v>80</v>
      </c>
      <c r="O154" s="191">
        <f t="shared" si="61"/>
        <v>400</v>
      </c>
      <c r="P154" s="192" t="s">
        <v>42</v>
      </c>
      <c r="Q154" s="193">
        <v>8.4</v>
      </c>
      <c r="R154" s="194">
        <f t="shared" si="58"/>
        <v>0.12499999999999989</v>
      </c>
      <c r="S154" s="195">
        <v>9.6</v>
      </c>
      <c r="T154" s="196">
        <f t="shared" si="59"/>
        <v>48</v>
      </c>
      <c r="U154" s="197">
        <f t="shared" si="60"/>
        <v>59.04</v>
      </c>
      <c r="V154" s="288" t="s">
        <v>66</v>
      </c>
    </row>
    <row r="155" spans="1:22" x14ac:dyDescent="0.25">
      <c r="A155" s="183" t="s">
        <v>76</v>
      </c>
      <c r="B155" s="184" t="s">
        <v>77</v>
      </c>
      <c r="C155" s="222"/>
      <c r="D155" s="222"/>
      <c r="E155" s="215"/>
      <c r="F155" s="185" t="s">
        <v>578</v>
      </c>
      <c r="G155" s="191" t="s">
        <v>196</v>
      </c>
      <c r="H155" s="189"/>
      <c r="I155" s="188" t="s">
        <v>581</v>
      </c>
      <c r="J155" s="189" t="s">
        <v>568</v>
      </c>
      <c r="K155" s="190">
        <v>25</v>
      </c>
      <c r="L155" s="191" t="s">
        <v>30</v>
      </c>
      <c r="M155" s="191" t="s">
        <v>83</v>
      </c>
      <c r="N155" s="191">
        <v>24</v>
      </c>
      <c r="O155" s="191">
        <f t="shared" si="61"/>
        <v>600</v>
      </c>
      <c r="P155" s="192" t="s">
        <v>42</v>
      </c>
      <c r="Q155" s="193">
        <v>7.85</v>
      </c>
      <c r="R155" s="194">
        <f t="shared" si="58"/>
        <v>8.7209302325581439E-2</v>
      </c>
      <c r="S155" s="195">
        <v>8.6</v>
      </c>
      <c r="T155" s="196">
        <f t="shared" si="59"/>
        <v>215</v>
      </c>
      <c r="U155" s="197">
        <f t="shared" si="60"/>
        <v>264.45</v>
      </c>
      <c r="V155" s="288" t="s">
        <v>66</v>
      </c>
    </row>
    <row r="156" spans="1:22" x14ac:dyDescent="0.25">
      <c r="A156" s="183" t="s">
        <v>76</v>
      </c>
      <c r="B156" s="184" t="s">
        <v>77</v>
      </c>
      <c r="C156" s="222"/>
      <c r="D156" s="222"/>
      <c r="E156" s="215"/>
      <c r="F156" s="185" t="s">
        <v>582</v>
      </c>
      <c r="G156" s="191" t="s">
        <v>579</v>
      </c>
      <c r="H156" s="189"/>
      <c r="I156" s="188" t="s">
        <v>583</v>
      </c>
      <c r="J156" s="189" t="s">
        <v>584</v>
      </c>
      <c r="K156" s="190">
        <v>5</v>
      </c>
      <c r="L156" s="191" t="s">
        <v>30</v>
      </c>
      <c r="M156" s="191" t="s">
        <v>83</v>
      </c>
      <c r="N156" s="191"/>
      <c r="O156" s="191"/>
      <c r="P156" s="192" t="s">
        <v>42</v>
      </c>
      <c r="Q156" s="193"/>
      <c r="R156" s="194"/>
      <c r="S156" s="195">
        <v>10.9</v>
      </c>
      <c r="T156" s="196">
        <f t="shared" si="59"/>
        <v>54.5</v>
      </c>
      <c r="U156" s="197">
        <f t="shared" si="60"/>
        <v>67.040000000000006</v>
      </c>
      <c r="V156" s="288" t="s">
        <v>66</v>
      </c>
    </row>
    <row r="157" spans="1:22" x14ac:dyDescent="0.25">
      <c r="A157" s="183" t="s">
        <v>76</v>
      </c>
      <c r="B157" s="184" t="s">
        <v>77</v>
      </c>
      <c r="C157" s="222"/>
      <c r="D157" s="222"/>
      <c r="E157" s="215"/>
      <c r="F157" s="185" t="s">
        <v>582</v>
      </c>
      <c r="G157" s="191" t="s">
        <v>585</v>
      </c>
      <c r="H157" s="189"/>
      <c r="I157" s="188" t="s">
        <v>586</v>
      </c>
      <c r="J157" s="189" t="s">
        <v>584</v>
      </c>
      <c r="K157" s="190">
        <v>15</v>
      </c>
      <c r="L157" s="191" t="s">
        <v>30</v>
      </c>
      <c r="M157" s="191" t="s">
        <v>83</v>
      </c>
      <c r="N157" s="191">
        <v>24</v>
      </c>
      <c r="O157" s="191">
        <f t="shared" si="61"/>
        <v>360</v>
      </c>
      <c r="P157" s="192" t="s">
        <v>42</v>
      </c>
      <c r="Q157" s="193"/>
      <c r="R157" s="194"/>
      <c r="S157" s="195">
        <v>9.9</v>
      </c>
      <c r="T157" s="196">
        <f t="shared" si="59"/>
        <v>148.5</v>
      </c>
      <c r="U157" s="197">
        <f t="shared" si="60"/>
        <v>182.66</v>
      </c>
      <c r="V157" s="288" t="s">
        <v>66</v>
      </c>
    </row>
    <row r="158" spans="1:22" x14ac:dyDescent="0.25">
      <c r="A158" s="183" t="s">
        <v>76</v>
      </c>
      <c r="B158" s="184" t="s">
        <v>77</v>
      </c>
      <c r="C158" s="222"/>
      <c r="D158" s="222" t="s">
        <v>587</v>
      </c>
      <c r="E158" s="215"/>
      <c r="F158" s="185" t="s">
        <v>588</v>
      </c>
      <c r="G158" s="191" t="s">
        <v>589</v>
      </c>
      <c r="H158" s="189"/>
      <c r="I158" s="188" t="s">
        <v>590</v>
      </c>
      <c r="J158" s="189" t="s">
        <v>591</v>
      </c>
      <c r="K158" s="190">
        <v>1</v>
      </c>
      <c r="L158" s="191" t="s">
        <v>30</v>
      </c>
      <c r="M158" s="191" t="s">
        <v>83</v>
      </c>
      <c r="N158" s="191"/>
      <c r="O158" s="191"/>
      <c r="P158" s="192" t="s">
        <v>42</v>
      </c>
      <c r="Q158" s="193"/>
      <c r="R158" s="194"/>
      <c r="S158" s="195">
        <v>5.8</v>
      </c>
      <c r="T158" s="196">
        <f t="shared" si="59"/>
        <v>5.8</v>
      </c>
      <c r="U158" s="197">
        <f t="shared" si="60"/>
        <v>7.13</v>
      </c>
      <c r="V158" s="288" t="s">
        <v>66</v>
      </c>
    </row>
    <row r="159" spans="1:22" x14ac:dyDescent="0.25">
      <c r="A159" s="183" t="s">
        <v>76</v>
      </c>
      <c r="B159" s="184" t="s">
        <v>77</v>
      </c>
      <c r="C159" s="222">
        <v>738360509</v>
      </c>
      <c r="D159" s="222" t="s">
        <v>592</v>
      </c>
      <c r="E159" s="215" t="s">
        <v>593</v>
      </c>
      <c r="F159" s="185" t="s">
        <v>588</v>
      </c>
      <c r="G159" s="191" t="s">
        <v>579</v>
      </c>
      <c r="H159" s="189"/>
      <c r="I159" s="188" t="s">
        <v>594</v>
      </c>
      <c r="J159" s="189" t="s">
        <v>591</v>
      </c>
      <c r="K159" s="190">
        <v>5</v>
      </c>
      <c r="L159" s="191" t="s">
        <v>30</v>
      </c>
      <c r="M159" s="191" t="s">
        <v>83</v>
      </c>
      <c r="N159" s="191">
        <v>80</v>
      </c>
      <c r="O159" s="191">
        <f t="shared" si="61"/>
        <v>400</v>
      </c>
      <c r="P159" s="192" t="s">
        <v>42</v>
      </c>
      <c r="Q159" s="193">
        <v>9.15</v>
      </c>
      <c r="R159" s="194">
        <f t="shared" si="58"/>
        <v>-0.72641509433962281</v>
      </c>
      <c r="S159" s="195">
        <v>5.3</v>
      </c>
      <c r="T159" s="196">
        <f t="shared" si="59"/>
        <v>26.5</v>
      </c>
      <c r="U159" s="197">
        <f t="shared" si="60"/>
        <v>32.6</v>
      </c>
      <c r="V159" s="288" t="s">
        <v>66</v>
      </c>
    </row>
    <row r="160" spans="1:22" x14ac:dyDescent="0.25">
      <c r="A160" s="183" t="s">
        <v>76</v>
      </c>
      <c r="B160" s="184" t="s">
        <v>77</v>
      </c>
      <c r="C160" s="222">
        <v>738360534</v>
      </c>
      <c r="D160" s="222" t="s">
        <v>595</v>
      </c>
      <c r="E160" s="215" t="s">
        <v>596</v>
      </c>
      <c r="F160" s="198" t="s">
        <v>588</v>
      </c>
      <c r="G160" s="186" t="s">
        <v>585</v>
      </c>
      <c r="H160" s="187"/>
      <c r="I160" s="188" t="s">
        <v>597</v>
      </c>
      <c r="J160" s="189" t="s">
        <v>591</v>
      </c>
      <c r="K160" s="190">
        <v>15</v>
      </c>
      <c r="L160" s="191" t="s">
        <v>30</v>
      </c>
      <c r="M160" s="191" t="s">
        <v>83</v>
      </c>
      <c r="N160" s="191"/>
      <c r="O160" s="191"/>
      <c r="P160" s="192" t="s">
        <v>42</v>
      </c>
      <c r="Q160" s="193"/>
      <c r="R160" s="194"/>
      <c r="S160" s="195">
        <v>4.8</v>
      </c>
      <c r="T160" s="196">
        <f t="shared" si="59"/>
        <v>72</v>
      </c>
      <c r="U160" s="197">
        <f t="shared" si="60"/>
        <v>88.56</v>
      </c>
      <c r="V160" s="288" t="s">
        <v>66</v>
      </c>
    </row>
    <row r="161" spans="1:23" x14ac:dyDescent="0.25">
      <c r="A161" s="205" t="s">
        <v>201</v>
      </c>
      <c r="B161" s="206" t="s">
        <v>202</v>
      </c>
      <c r="C161" s="222">
        <v>738360213</v>
      </c>
      <c r="D161" s="222"/>
      <c r="E161" s="215" t="s">
        <v>598</v>
      </c>
      <c r="F161" s="198" t="s">
        <v>599</v>
      </c>
      <c r="G161" s="186" t="s">
        <v>196</v>
      </c>
      <c r="H161" s="187"/>
      <c r="I161" s="188" t="s">
        <v>600</v>
      </c>
      <c r="J161" s="189" t="s">
        <v>601</v>
      </c>
      <c r="K161" s="190">
        <v>25</v>
      </c>
      <c r="L161" s="191" t="s">
        <v>30</v>
      </c>
      <c r="M161" s="191" t="s">
        <v>83</v>
      </c>
      <c r="N161" s="191">
        <v>24</v>
      </c>
      <c r="O161" s="191">
        <f t="shared" si="61"/>
        <v>600</v>
      </c>
      <c r="P161" s="192" t="s">
        <v>42</v>
      </c>
      <c r="Q161" s="193">
        <v>1.3</v>
      </c>
      <c r="R161" s="194">
        <f t="shared" si="58"/>
        <v>0.21686746987951799</v>
      </c>
      <c r="S161" s="195">
        <v>1.66</v>
      </c>
      <c r="T161" s="196">
        <f t="shared" si="59"/>
        <v>41.5</v>
      </c>
      <c r="U161" s="197">
        <f t="shared" si="60"/>
        <v>51.05</v>
      </c>
      <c r="V161" s="288" t="s">
        <v>84</v>
      </c>
    </row>
    <row r="162" spans="1:23" x14ac:dyDescent="0.25">
      <c r="A162" s="205" t="s">
        <v>201</v>
      </c>
      <c r="B162" s="206" t="s">
        <v>202</v>
      </c>
      <c r="C162" s="222">
        <v>738360212</v>
      </c>
      <c r="D162" s="222"/>
      <c r="E162" s="215" t="s">
        <v>602</v>
      </c>
      <c r="F162" s="198" t="s">
        <v>599</v>
      </c>
      <c r="G162" s="186" t="s">
        <v>585</v>
      </c>
      <c r="H162" s="187"/>
      <c r="I162" s="188" t="s">
        <v>603</v>
      </c>
      <c r="J162" s="189" t="s">
        <v>601</v>
      </c>
      <c r="K162" s="190">
        <v>15</v>
      </c>
      <c r="L162" s="191" t="s">
        <v>30</v>
      </c>
      <c r="M162" s="191" t="s">
        <v>83</v>
      </c>
      <c r="N162" s="191">
        <v>44</v>
      </c>
      <c r="O162" s="191">
        <f t="shared" si="61"/>
        <v>660</v>
      </c>
      <c r="P162" s="192" t="s">
        <v>42</v>
      </c>
      <c r="Q162" s="193">
        <v>1.42</v>
      </c>
      <c r="R162" s="194">
        <f t="shared" si="58"/>
        <v>0.2324324324324325</v>
      </c>
      <c r="S162" s="195">
        <v>1.85</v>
      </c>
      <c r="T162" s="196">
        <f t="shared" si="59"/>
        <v>27.75</v>
      </c>
      <c r="U162" s="197">
        <f t="shared" si="60"/>
        <v>34.130000000000003</v>
      </c>
      <c r="V162" s="288" t="s">
        <v>84</v>
      </c>
    </row>
    <row r="163" spans="1:23" x14ac:dyDescent="0.25">
      <c r="A163" s="205" t="s">
        <v>201</v>
      </c>
      <c r="B163" s="206" t="s">
        <v>202</v>
      </c>
      <c r="C163" s="222">
        <v>738360068</v>
      </c>
      <c r="D163" s="222" t="s">
        <v>604</v>
      </c>
      <c r="E163" s="215" t="s">
        <v>605</v>
      </c>
      <c r="F163" s="198" t="s">
        <v>606</v>
      </c>
      <c r="G163" s="186" t="s">
        <v>607</v>
      </c>
      <c r="H163" s="187"/>
      <c r="I163" s="188" t="s">
        <v>608</v>
      </c>
      <c r="J163" s="189" t="s">
        <v>609</v>
      </c>
      <c r="K163" s="190">
        <v>25</v>
      </c>
      <c r="L163" s="191" t="s">
        <v>30</v>
      </c>
      <c r="M163" s="191" t="s">
        <v>83</v>
      </c>
      <c r="N163" s="191">
        <v>24</v>
      </c>
      <c r="O163" s="191">
        <f t="shared" si="61"/>
        <v>600</v>
      </c>
      <c r="P163" s="192" t="s">
        <v>42</v>
      </c>
      <c r="Q163" s="193">
        <v>3.16</v>
      </c>
      <c r="R163" s="194">
        <f t="shared" si="58"/>
        <v>0.219753086419753</v>
      </c>
      <c r="S163" s="195">
        <v>4.05</v>
      </c>
      <c r="T163" s="196">
        <f t="shared" si="59"/>
        <v>101.25</v>
      </c>
      <c r="U163" s="197">
        <f t="shared" si="60"/>
        <v>124.54</v>
      </c>
      <c r="V163" s="288" t="s">
        <v>48</v>
      </c>
    </row>
    <row r="164" spans="1:23" x14ac:dyDescent="0.25">
      <c r="A164" s="183" t="s">
        <v>76</v>
      </c>
      <c r="B164" s="184" t="s">
        <v>77</v>
      </c>
      <c r="C164" s="222">
        <v>738330343</v>
      </c>
      <c r="D164" s="222"/>
      <c r="E164" s="215" t="s">
        <v>610</v>
      </c>
      <c r="F164" s="198" t="s">
        <v>611</v>
      </c>
      <c r="G164" s="186" t="s">
        <v>611</v>
      </c>
      <c r="H164" s="187"/>
      <c r="I164" s="188" t="s">
        <v>612</v>
      </c>
      <c r="J164" s="189" t="s">
        <v>613</v>
      </c>
      <c r="K164" s="190">
        <v>20</v>
      </c>
      <c r="L164" s="191" t="s">
        <v>30</v>
      </c>
      <c r="M164" s="191" t="s">
        <v>83</v>
      </c>
      <c r="N164" s="191">
        <v>24</v>
      </c>
      <c r="O164" s="191">
        <f t="shared" si="61"/>
        <v>480</v>
      </c>
      <c r="P164" s="192" t="s">
        <v>42</v>
      </c>
      <c r="Q164" s="193">
        <v>5.3900000000000006</v>
      </c>
      <c r="R164" s="194">
        <f t="shared" si="58"/>
        <v>0.33783783783783783</v>
      </c>
      <c r="S164" s="195">
        <v>8.14</v>
      </c>
      <c r="T164" s="196">
        <f t="shared" si="59"/>
        <v>162.80000000000001</v>
      </c>
      <c r="U164" s="197">
        <f t="shared" si="60"/>
        <v>200.24</v>
      </c>
      <c r="V164" s="288" t="s">
        <v>48</v>
      </c>
    </row>
    <row r="165" spans="1:23" x14ac:dyDescent="0.25">
      <c r="A165" s="205" t="s">
        <v>201</v>
      </c>
      <c r="B165" s="206" t="s">
        <v>202</v>
      </c>
      <c r="C165" s="222">
        <v>738810254</v>
      </c>
      <c r="D165" s="222" t="s">
        <v>614</v>
      </c>
      <c r="E165" s="215" t="s">
        <v>615</v>
      </c>
      <c r="F165" s="198" t="s">
        <v>616</v>
      </c>
      <c r="G165" s="186" t="s">
        <v>589</v>
      </c>
      <c r="H165" s="187"/>
      <c r="I165" s="188" t="s">
        <v>617</v>
      </c>
      <c r="J165" s="189" t="s">
        <v>164</v>
      </c>
      <c r="K165" s="190">
        <v>1</v>
      </c>
      <c r="L165" s="191" t="s">
        <v>30</v>
      </c>
      <c r="M165" s="191" t="s">
        <v>618</v>
      </c>
      <c r="N165" s="191"/>
      <c r="O165" s="191"/>
      <c r="P165" s="192" t="s">
        <v>42</v>
      </c>
      <c r="Q165" s="193">
        <v>23.4</v>
      </c>
      <c r="R165" s="194">
        <f t="shared" si="58"/>
        <v>3.9408866995073955E-2</v>
      </c>
      <c r="S165" s="195">
        <v>24.36</v>
      </c>
      <c r="T165" s="196">
        <f t="shared" si="59"/>
        <v>24.36</v>
      </c>
      <c r="U165" s="197">
        <f t="shared" si="60"/>
        <v>29.96</v>
      </c>
      <c r="V165" s="288" t="s">
        <v>43</v>
      </c>
    </row>
    <row r="166" spans="1:23" x14ac:dyDescent="0.25">
      <c r="A166" s="205" t="s">
        <v>201</v>
      </c>
      <c r="B166" s="206" t="s">
        <v>202</v>
      </c>
      <c r="C166" s="222">
        <v>738810250</v>
      </c>
      <c r="D166" s="222" t="s">
        <v>619</v>
      </c>
      <c r="E166" s="215" t="s">
        <v>620</v>
      </c>
      <c r="F166" s="198" t="s">
        <v>616</v>
      </c>
      <c r="G166" s="186" t="s">
        <v>579</v>
      </c>
      <c r="H166" s="187"/>
      <c r="I166" s="188" t="s">
        <v>621</v>
      </c>
      <c r="J166" s="189" t="s">
        <v>164</v>
      </c>
      <c r="K166" s="190">
        <v>5</v>
      </c>
      <c r="L166" s="191" t="s">
        <v>30</v>
      </c>
      <c r="M166" s="191" t="s">
        <v>618</v>
      </c>
      <c r="N166" s="191"/>
      <c r="O166" s="191"/>
      <c r="P166" s="192" t="s">
        <v>42</v>
      </c>
      <c r="Q166" s="193">
        <v>16.8</v>
      </c>
      <c r="R166" s="194">
        <f t="shared" si="58"/>
        <v>8.2969432314410452E-2</v>
      </c>
      <c r="S166" s="195">
        <v>18.32</v>
      </c>
      <c r="T166" s="196">
        <f t="shared" si="59"/>
        <v>91.6</v>
      </c>
      <c r="U166" s="197">
        <f t="shared" si="60"/>
        <v>112.67</v>
      </c>
      <c r="V166" s="288" t="s">
        <v>43</v>
      </c>
    </row>
    <row r="167" spans="1:23" s="2" customFormat="1" x14ac:dyDescent="0.25">
      <c r="A167" s="205" t="s">
        <v>201</v>
      </c>
      <c r="B167" s="206" t="s">
        <v>202</v>
      </c>
      <c r="C167" s="222">
        <v>738810255</v>
      </c>
      <c r="D167" s="222" t="s">
        <v>622</v>
      </c>
      <c r="E167" s="215" t="s">
        <v>623</v>
      </c>
      <c r="F167" s="198" t="s">
        <v>616</v>
      </c>
      <c r="G167" s="186" t="s">
        <v>624</v>
      </c>
      <c r="H167" s="187"/>
      <c r="I167" s="188" t="s">
        <v>625</v>
      </c>
      <c r="J167" s="189" t="s">
        <v>164</v>
      </c>
      <c r="K167" s="190">
        <v>11</v>
      </c>
      <c r="L167" s="191" t="s">
        <v>30</v>
      </c>
      <c r="M167" s="191" t="s">
        <v>618</v>
      </c>
      <c r="N167" s="191"/>
      <c r="O167" s="191"/>
      <c r="P167" s="192" t="s">
        <v>42</v>
      </c>
      <c r="Q167" s="193">
        <v>16.100000000000001</v>
      </c>
      <c r="R167" s="194">
        <f t="shared" si="58"/>
        <v>5.3497942386831254E-2</v>
      </c>
      <c r="S167" s="195">
        <v>17.010000000000002</v>
      </c>
      <c r="T167" s="196">
        <f t="shared" si="59"/>
        <v>187.11</v>
      </c>
      <c r="U167" s="197">
        <f t="shared" si="60"/>
        <v>230.15</v>
      </c>
      <c r="V167" s="288" t="s">
        <v>43</v>
      </c>
      <c r="W167"/>
    </row>
    <row r="168" spans="1:23" s="2" customFormat="1" x14ac:dyDescent="0.25">
      <c r="A168" s="205" t="s">
        <v>201</v>
      </c>
      <c r="B168" s="206" t="s">
        <v>202</v>
      </c>
      <c r="C168" s="222">
        <v>738810253</v>
      </c>
      <c r="D168" s="222" t="s">
        <v>626</v>
      </c>
      <c r="E168" s="215" t="s">
        <v>627</v>
      </c>
      <c r="F168" s="198" t="s">
        <v>616</v>
      </c>
      <c r="G168" s="186" t="s">
        <v>628</v>
      </c>
      <c r="H168" s="187"/>
      <c r="I168" s="188" t="s">
        <v>629</v>
      </c>
      <c r="J168" s="189" t="s">
        <v>164</v>
      </c>
      <c r="K168" s="190">
        <v>33</v>
      </c>
      <c r="L168" s="191" t="s">
        <v>30</v>
      </c>
      <c r="M168" s="191" t="s">
        <v>618</v>
      </c>
      <c r="N168" s="191"/>
      <c r="O168" s="191"/>
      <c r="P168" s="192" t="s">
        <v>42</v>
      </c>
      <c r="Q168" s="193">
        <v>14.4</v>
      </c>
      <c r="R168" s="194">
        <f t="shared" si="58"/>
        <v>3.9999999999999925E-2</v>
      </c>
      <c r="S168" s="195">
        <v>15</v>
      </c>
      <c r="T168" s="196">
        <f t="shared" si="59"/>
        <v>495</v>
      </c>
      <c r="U168" s="197">
        <f t="shared" si="60"/>
        <v>608.85</v>
      </c>
      <c r="V168" s="288" t="s">
        <v>43</v>
      </c>
      <c r="W168"/>
    </row>
    <row r="169" spans="1:23" x14ac:dyDescent="0.25">
      <c r="A169" s="205" t="s">
        <v>201</v>
      </c>
      <c r="B169" s="206" t="s">
        <v>202</v>
      </c>
      <c r="C169" s="222">
        <v>738810257</v>
      </c>
      <c r="D169" s="222" t="s">
        <v>630</v>
      </c>
      <c r="E169" s="215" t="s">
        <v>631</v>
      </c>
      <c r="F169" s="198" t="s">
        <v>632</v>
      </c>
      <c r="G169" s="186" t="s">
        <v>633</v>
      </c>
      <c r="H169" s="187"/>
      <c r="I169" s="188" t="s">
        <v>634</v>
      </c>
      <c r="J169" s="189" t="s">
        <v>635</v>
      </c>
      <c r="K169" s="190">
        <v>1</v>
      </c>
      <c r="L169" s="191" t="s">
        <v>636</v>
      </c>
      <c r="M169" s="191" t="s">
        <v>618</v>
      </c>
      <c r="N169" s="191"/>
      <c r="O169" s="191"/>
      <c r="P169" s="192" t="s">
        <v>42</v>
      </c>
      <c r="Q169" s="193">
        <v>49.3</v>
      </c>
      <c r="R169" s="194">
        <f t="shared" si="58"/>
        <v>3.5791120672794996E-2</v>
      </c>
      <c r="S169" s="195">
        <v>51.13</v>
      </c>
      <c r="T169" s="196">
        <f t="shared" si="59"/>
        <v>51.13</v>
      </c>
      <c r="U169" s="197">
        <f t="shared" si="60"/>
        <v>62.89</v>
      </c>
      <c r="V169" s="288" t="s">
        <v>43</v>
      </c>
    </row>
    <row r="170" spans="1:23" x14ac:dyDescent="0.25">
      <c r="A170" s="205" t="s">
        <v>201</v>
      </c>
      <c r="B170" s="206" t="s">
        <v>202</v>
      </c>
      <c r="C170" s="222">
        <v>738810256</v>
      </c>
      <c r="D170" s="222" t="s">
        <v>637</v>
      </c>
      <c r="E170" s="215" t="s">
        <v>638</v>
      </c>
      <c r="F170" s="198" t="s">
        <v>632</v>
      </c>
      <c r="G170" s="186" t="s">
        <v>639</v>
      </c>
      <c r="H170" s="187"/>
      <c r="I170" s="188" t="s">
        <v>640</v>
      </c>
      <c r="J170" s="189" t="s">
        <v>635</v>
      </c>
      <c r="K170" s="190">
        <v>5</v>
      </c>
      <c r="L170" s="191" t="s">
        <v>636</v>
      </c>
      <c r="M170" s="191" t="s">
        <v>618</v>
      </c>
      <c r="N170" s="191"/>
      <c r="O170" s="191"/>
      <c r="P170" s="192" t="s">
        <v>42</v>
      </c>
      <c r="Q170" s="193">
        <v>43.7</v>
      </c>
      <c r="R170" s="194">
        <f t="shared" si="58"/>
        <v>3.9349307540118672E-2</v>
      </c>
      <c r="S170" s="195">
        <v>45.49</v>
      </c>
      <c r="T170" s="196">
        <f t="shared" si="59"/>
        <v>227.45</v>
      </c>
      <c r="U170" s="197">
        <f t="shared" si="60"/>
        <v>279.76</v>
      </c>
      <c r="V170" s="288" t="s">
        <v>43</v>
      </c>
    </row>
    <row r="171" spans="1:23" x14ac:dyDescent="0.25">
      <c r="A171" s="205" t="s">
        <v>201</v>
      </c>
      <c r="B171" s="206" t="s">
        <v>202</v>
      </c>
      <c r="C171" s="222">
        <v>738810258</v>
      </c>
      <c r="D171" s="222" t="s">
        <v>641</v>
      </c>
      <c r="E171" s="215" t="s">
        <v>642</v>
      </c>
      <c r="F171" s="198" t="s">
        <v>632</v>
      </c>
      <c r="G171" s="186" t="s">
        <v>643</v>
      </c>
      <c r="H171" s="187"/>
      <c r="I171" s="188" t="s">
        <v>644</v>
      </c>
      <c r="J171" s="189" t="s">
        <v>635</v>
      </c>
      <c r="K171" s="190">
        <v>10</v>
      </c>
      <c r="L171" s="191" t="s">
        <v>636</v>
      </c>
      <c r="M171" s="191" t="s">
        <v>618</v>
      </c>
      <c r="N171" s="191"/>
      <c r="O171" s="191"/>
      <c r="P171" s="192" t="s">
        <v>42</v>
      </c>
      <c r="Q171" s="193">
        <v>42.9</v>
      </c>
      <c r="R171" s="194">
        <f t="shared" si="58"/>
        <v>4.8569527611443841E-2</v>
      </c>
      <c r="S171" s="195">
        <v>45.09</v>
      </c>
      <c r="T171" s="196">
        <f t="shared" si="59"/>
        <v>450.9</v>
      </c>
      <c r="U171" s="197">
        <f t="shared" si="60"/>
        <v>554.61</v>
      </c>
      <c r="V171" s="288" t="s">
        <v>43</v>
      </c>
    </row>
    <row r="172" spans="1:23" x14ac:dyDescent="0.25">
      <c r="A172" s="205" t="s">
        <v>201</v>
      </c>
      <c r="B172" s="206" t="s">
        <v>202</v>
      </c>
      <c r="C172" s="222">
        <v>738810259</v>
      </c>
      <c r="D172" s="222" t="s">
        <v>645</v>
      </c>
      <c r="E172" s="215" t="s">
        <v>646</v>
      </c>
      <c r="F172" s="198" t="s">
        <v>632</v>
      </c>
      <c r="G172" s="191" t="s">
        <v>647</v>
      </c>
      <c r="H172" s="189"/>
      <c r="I172" s="188" t="s">
        <v>648</v>
      </c>
      <c r="J172" s="189" t="s">
        <v>635</v>
      </c>
      <c r="K172" s="190">
        <v>30</v>
      </c>
      <c r="L172" s="191" t="s">
        <v>636</v>
      </c>
      <c r="M172" s="191" t="s">
        <v>618</v>
      </c>
      <c r="N172" s="191"/>
      <c r="O172" s="191"/>
      <c r="P172" s="192" t="s">
        <v>42</v>
      </c>
      <c r="Q172" s="193">
        <v>41.6</v>
      </c>
      <c r="R172" s="194">
        <f t="shared" si="58"/>
        <v>3.4354688950789192E-2</v>
      </c>
      <c r="S172" s="195">
        <v>43.08</v>
      </c>
      <c r="T172" s="196">
        <f t="shared" si="59"/>
        <v>1292.4000000000001</v>
      </c>
      <c r="U172" s="197">
        <f t="shared" si="60"/>
        <v>1589.65</v>
      </c>
      <c r="V172" s="288" t="s">
        <v>43</v>
      </c>
    </row>
    <row r="173" spans="1:23" x14ac:dyDescent="0.25">
      <c r="A173" s="205" t="s">
        <v>201</v>
      </c>
      <c r="B173" s="206" t="s">
        <v>202</v>
      </c>
      <c r="C173" s="222">
        <v>738810246</v>
      </c>
      <c r="D173" s="222" t="s">
        <v>649</v>
      </c>
      <c r="E173" s="215" t="s">
        <v>650</v>
      </c>
      <c r="F173" s="198" t="s">
        <v>651</v>
      </c>
      <c r="G173" s="191" t="s">
        <v>589</v>
      </c>
      <c r="H173" s="189"/>
      <c r="I173" s="188" t="s">
        <v>652</v>
      </c>
      <c r="J173" s="189" t="s">
        <v>653</v>
      </c>
      <c r="K173" s="190">
        <v>1</v>
      </c>
      <c r="L173" s="191" t="s">
        <v>30</v>
      </c>
      <c r="M173" s="191" t="s">
        <v>618</v>
      </c>
      <c r="N173" s="191"/>
      <c r="O173" s="191"/>
      <c r="P173" s="192" t="s">
        <v>42</v>
      </c>
      <c r="Q173" s="193"/>
      <c r="R173" s="194"/>
      <c r="S173" s="195">
        <v>30.09</v>
      </c>
      <c r="T173" s="196">
        <f t="shared" si="59"/>
        <v>30.09</v>
      </c>
      <c r="U173" s="197">
        <f t="shared" si="60"/>
        <v>37.01</v>
      </c>
      <c r="V173" s="288" t="s">
        <v>43</v>
      </c>
    </row>
    <row r="174" spans="1:23" x14ac:dyDescent="0.25">
      <c r="A174" s="205" t="s">
        <v>201</v>
      </c>
      <c r="B174" s="206" t="s">
        <v>202</v>
      </c>
      <c r="C174" s="222">
        <v>738810247</v>
      </c>
      <c r="D174" s="222" t="s">
        <v>654</v>
      </c>
      <c r="E174" s="215" t="s">
        <v>655</v>
      </c>
      <c r="F174" s="198" t="s">
        <v>651</v>
      </c>
      <c r="G174" s="191" t="s">
        <v>579</v>
      </c>
      <c r="H174" s="189"/>
      <c r="I174" s="188" t="s">
        <v>656</v>
      </c>
      <c r="J174" s="191" t="s">
        <v>653</v>
      </c>
      <c r="K174" s="190">
        <v>5</v>
      </c>
      <c r="L174" s="191" t="s">
        <v>30</v>
      </c>
      <c r="M174" s="191" t="s">
        <v>618</v>
      </c>
      <c r="N174" s="191"/>
      <c r="O174" s="191"/>
      <c r="P174" s="192" t="s">
        <v>42</v>
      </c>
      <c r="Q174" s="193"/>
      <c r="R174" s="194"/>
      <c r="S174" s="195">
        <v>23.15</v>
      </c>
      <c r="T174" s="196">
        <f t="shared" si="59"/>
        <v>115.75</v>
      </c>
      <c r="U174" s="197">
        <f t="shared" si="60"/>
        <v>142.37</v>
      </c>
      <c r="V174" s="288" t="s">
        <v>43</v>
      </c>
    </row>
    <row r="175" spans="1:23" x14ac:dyDescent="0.25">
      <c r="A175" s="205" t="s">
        <v>201</v>
      </c>
      <c r="B175" s="206" t="s">
        <v>202</v>
      </c>
      <c r="C175" s="222">
        <v>738810249</v>
      </c>
      <c r="D175" s="222" t="s">
        <v>657</v>
      </c>
      <c r="E175" s="215" t="s">
        <v>658</v>
      </c>
      <c r="F175" s="198" t="s">
        <v>651</v>
      </c>
      <c r="G175" s="191" t="s">
        <v>659</v>
      </c>
      <c r="H175" s="189"/>
      <c r="I175" s="188" t="s">
        <v>660</v>
      </c>
      <c r="J175" s="191" t="s">
        <v>653</v>
      </c>
      <c r="K175" s="190">
        <v>10</v>
      </c>
      <c r="L175" s="191" t="s">
        <v>30</v>
      </c>
      <c r="M175" s="191" t="s">
        <v>618</v>
      </c>
      <c r="N175" s="191"/>
      <c r="O175" s="191"/>
      <c r="P175" s="192" t="s">
        <v>42</v>
      </c>
      <c r="Q175" s="193"/>
      <c r="R175" s="194"/>
      <c r="S175" s="195">
        <v>22.85</v>
      </c>
      <c r="T175" s="196">
        <f t="shared" si="59"/>
        <v>228.5</v>
      </c>
      <c r="U175" s="197">
        <f t="shared" si="60"/>
        <v>281.06</v>
      </c>
      <c r="V175" s="288" t="s">
        <v>43</v>
      </c>
    </row>
    <row r="176" spans="1:23" x14ac:dyDescent="0.25">
      <c r="A176" s="205" t="s">
        <v>201</v>
      </c>
      <c r="B176" s="206" t="s">
        <v>202</v>
      </c>
      <c r="C176" s="222">
        <v>738810223</v>
      </c>
      <c r="D176" s="222" t="s">
        <v>661</v>
      </c>
      <c r="E176" s="215" t="s">
        <v>662</v>
      </c>
      <c r="F176" s="198" t="s">
        <v>651</v>
      </c>
      <c r="G176" s="191" t="s">
        <v>663</v>
      </c>
      <c r="H176" s="189"/>
      <c r="I176" s="188" t="s">
        <v>664</v>
      </c>
      <c r="J176" s="191" t="s">
        <v>653</v>
      </c>
      <c r="K176" s="190">
        <v>30</v>
      </c>
      <c r="L176" s="191" t="s">
        <v>30</v>
      </c>
      <c r="M176" s="191" t="s">
        <v>618</v>
      </c>
      <c r="N176" s="191"/>
      <c r="O176" s="191"/>
      <c r="P176" s="192" t="s">
        <v>42</v>
      </c>
      <c r="Q176" s="193"/>
      <c r="R176" s="194"/>
      <c r="S176" s="195">
        <v>20.83</v>
      </c>
      <c r="T176" s="196">
        <f t="shared" si="59"/>
        <v>624.9</v>
      </c>
      <c r="U176" s="197">
        <f t="shared" si="60"/>
        <v>768.63</v>
      </c>
      <c r="V176" s="288" t="s">
        <v>43</v>
      </c>
    </row>
    <row r="177" spans="1:22" x14ac:dyDescent="0.25">
      <c r="A177" s="205" t="s">
        <v>201</v>
      </c>
      <c r="B177" s="206" t="s">
        <v>202</v>
      </c>
      <c r="C177" s="222">
        <v>738360262</v>
      </c>
      <c r="D177" s="222" t="s">
        <v>665</v>
      </c>
      <c r="E177" s="215" t="s">
        <v>666</v>
      </c>
      <c r="F177" s="198" t="s">
        <v>667</v>
      </c>
      <c r="G177" s="191" t="s">
        <v>668</v>
      </c>
      <c r="H177" s="189"/>
      <c r="I177" s="188" t="s">
        <v>669</v>
      </c>
      <c r="J177" s="191" t="s">
        <v>670</v>
      </c>
      <c r="K177" s="190">
        <v>1</v>
      </c>
      <c r="L177" s="191" t="s">
        <v>636</v>
      </c>
      <c r="M177" s="191" t="s">
        <v>618</v>
      </c>
      <c r="N177" s="191"/>
      <c r="O177" s="191"/>
      <c r="P177" s="192" t="s">
        <v>42</v>
      </c>
      <c r="Q177" s="193">
        <v>59</v>
      </c>
      <c r="R177" s="194">
        <f t="shared" si="58"/>
        <v>3.2628299721265797E-2</v>
      </c>
      <c r="S177" s="195">
        <v>60.99</v>
      </c>
      <c r="T177" s="196">
        <f t="shared" si="59"/>
        <v>60.99</v>
      </c>
      <c r="U177" s="197">
        <f t="shared" si="60"/>
        <v>75.02</v>
      </c>
      <c r="V177" s="288" t="s">
        <v>43</v>
      </c>
    </row>
    <row r="178" spans="1:22" x14ac:dyDescent="0.25">
      <c r="A178" s="205" t="s">
        <v>201</v>
      </c>
      <c r="B178" s="206" t="s">
        <v>202</v>
      </c>
      <c r="C178" s="222">
        <v>738360263</v>
      </c>
      <c r="D178" s="222" t="s">
        <v>671</v>
      </c>
      <c r="E178" s="215" t="s">
        <v>672</v>
      </c>
      <c r="F178" s="198" t="s">
        <v>667</v>
      </c>
      <c r="G178" s="191" t="s">
        <v>673</v>
      </c>
      <c r="H178" s="189"/>
      <c r="I178" s="188" t="s">
        <v>674</v>
      </c>
      <c r="J178" s="191" t="s">
        <v>670</v>
      </c>
      <c r="K178" s="190">
        <v>5</v>
      </c>
      <c r="L178" s="191" t="s">
        <v>636</v>
      </c>
      <c r="M178" s="191" t="s">
        <v>618</v>
      </c>
      <c r="N178" s="191"/>
      <c r="O178" s="191"/>
      <c r="P178" s="192" t="s">
        <v>42</v>
      </c>
      <c r="Q178" s="193">
        <v>56.9</v>
      </c>
      <c r="R178" s="194">
        <f t="shared" si="58"/>
        <v>3.1983667914256553E-2</v>
      </c>
      <c r="S178" s="195">
        <v>58.78</v>
      </c>
      <c r="T178" s="196">
        <f t="shared" si="59"/>
        <v>293.89999999999998</v>
      </c>
      <c r="U178" s="197">
        <f t="shared" si="60"/>
        <v>361.5</v>
      </c>
      <c r="V178" s="288" t="s">
        <v>43</v>
      </c>
    </row>
    <row r="179" spans="1:22" x14ac:dyDescent="0.25">
      <c r="A179" s="205" t="s">
        <v>201</v>
      </c>
      <c r="B179" s="206" t="s">
        <v>202</v>
      </c>
      <c r="C179" s="222">
        <v>738360264</v>
      </c>
      <c r="D179" s="222" t="s">
        <v>675</v>
      </c>
      <c r="E179" s="215" t="s">
        <v>676</v>
      </c>
      <c r="F179" s="198" t="s">
        <v>677</v>
      </c>
      <c r="G179" s="191" t="s">
        <v>633</v>
      </c>
      <c r="H179" s="189"/>
      <c r="I179" s="188" t="s">
        <v>678</v>
      </c>
      <c r="J179" s="189" t="s">
        <v>679</v>
      </c>
      <c r="K179" s="190">
        <v>1</v>
      </c>
      <c r="L179" s="191" t="s">
        <v>636</v>
      </c>
      <c r="M179" s="191" t="s">
        <v>618</v>
      </c>
      <c r="N179" s="191"/>
      <c r="O179" s="191"/>
      <c r="P179" s="192" t="s">
        <v>42</v>
      </c>
      <c r="Q179" s="193">
        <v>32.1</v>
      </c>
      <c r="R179" s="194">
        <f t="shared" si="58"/>
        <v>3.0504379341588561E-2</v>
      </c>
      <c r="S179" s="195">
        <v>33.11</v>
      </c>
      <c r="T179" s="196">
        <f t="shared" si="59"/>
        <v>33.11</v>
      </c>
      <c r="U179" s="197">
        <f t="shared" si="60"/>
        <v>40.729999999999997</v>
      </c>
      <c r="V179" s="288" t="s">
        <v>43</v>
      </c>
    </row>
    <row r="180" spans="1:22" x14ac:dyDescent="0.25">
      <c r="A180" s="205" t="s">
        <v>201</v>
      </c>
      <c r="B180" s="206" t="s">
        <v>202</v>
      </c>
      <c r="C180" s="222">
        <v>738360265</v>
      </c>
      <c r="D180" s="222" t="s">
        <v>680</v>
      </c>
      <c r="E180" s="215" t="s">
        <v>681</v>
      </c>
      <c r="F180" s="198" t="s">
        <v>677</v>
      </c>
      <c r="G180" s="191" t="s">
        <v>639</v>
      </c>
      <c r="H180" s="189"/>
      <c r="I180" s="188" t="s">
        <v>682</v>
      </c>
      <c r="J180" s="189" t="s">
        <v>679</v>
      </c>
      <c r="K180" s="190">
        <v>5</v>
      </c>
      <c r="L180" s="191" t="s">
        <v>636</v>
      </c>
      <c r="M180" s="191" t="s">
        <v>618</v>
      </c>
      <c r="N180" s="191"/>
      <c r="O180" s="191"/>
      <c r="P180" s="192" t="s">
        <v>42</v>
      </c>
      <c r="Q180" s="193">
        <v>30.3</v>
      </c>
      <c r="R180" s="194">
        <f t="shared" ref="R180:R241" si="62">1-Q180/S180</f>
        <v>3.1948881789137351E-2</v>
      </c>
      <c r="S180" s="195">
        <v>31.3</v>
      </c>
      <c r="T180" s="196">
        <f t="shared" si="59"/>
        <v>156.5</v>
      </c>
      <c r="U180" s="197">
        <f t="shared" si="60"/>
        <v>192.5</v>
      </c>
      <c r="V180" s="288" t="s">
        <v>43</v>
      </c>
    </row>
    <row r="181" spans="1:22" x14ac:dyDescent="0.25">
      <c r="A181" s="205" t="s">
        <v>201</v>
      </c>
      <c r="B181" s="206" t="s">
        <v>202</v>
      </c>
      <c r="C181" s="222">
        <v>738810243</v>
      </c>
      <c r="D181" s="222" t="s">
        <v>683</v>
      </c>
      <c r="E181" s="215" t="s">
        <v>684</v>
      </c>
      <c r="F181" s="185" t="s">
        <v>685</v>
      </c>
      <c r="G181" s="191" t="s">
        <v>633</v>
      </c>
      <c r="H181" s="189"/>
      <c r="I181" s="188" t="s">
        <v>686</v>
      </c>
      <c r="J181" s="189" t="s">
        <v>687</v>
      </c>
      <c r="K181" s="190">
        <v>1</v>
      </c>
      <c r="L181" s="191" t="s">
        <v>636</v>
      </c>
      <c r="M181" s="191" t="s">
        <v>618</v>
      </c>
      <c r="N181" s="191"/>
      <c r="O181" s="191"/>
      <c r="P181" s="192"/>
      <c r="Q181" s="193"/>
      <c r="R181" s="194"/>
      <c r="S181" s="195">
        <v>49.02</v>
      </c>
      <c r="T181" s="196">
        <f t="shared" ref="T181:T241" si="63">ROUND(S181*K181, 2)</f>
        <v>49.02</v>
      </c>
      <c r="U181" s="197">
        <f t="shared" ref="U181:U241" si="64">ROUND(1.23*T181, 2)</f>
        <v>60.29</v>
      </c>
      <c r="V181" s="288" t="s">
        <v>43</v>
      </c>
    </row>
    <row r="182" spans="1:22" x14ac:dyDescent="0.25">
      <c r="A182" s="205" t="s">
        <v>201</v>
      </c>
      <c r="B182" s="206" t="s">
        <v>202</v>
      </c>
      <c r="C182" s="222">
        <v>738810244</v>
      </c>
      <c r="D182" s="222" t="s">
        <v>688</v>
      </c>
      <c r="E182" s="215" t="s">
        <v>689</v>
      </c>
      <c r="F182" s="185" t="s">
        <v>690</v>
      </c>
      <c r="G182" s="191" t="s">
        <v>639</v>
      </c>
      <c r="H182" s="189"/>
      <c r="I182" s="188" t="s">
        <v>691</v>
      </c>
      <c r="J182" s="189" t="s">
        <v>687</v>
      </c>
      <c r="K182" s="190">
        <v>5</v>
      </c>
      <c r="L182" s="191" t="s">
        <v>636</v>
      </c>
      <c r="M182" s="191" t="s">
        <v>618</v>
      </c>
      <c r="N182" s="191"/>
      <c r="O182" s="191"/>
      <c r="P182" s="192"/>
      <c r="Q182" s="193"/>
      <c r="R182" s="194"/>
      <c r="S182" s="195">
        <v>43.18</v>
      </c>
      <c r="T182" s="196">
        <f t="shared" si="63"/>
        <v>215.9</v>
      </c>
      <c r="U182" s="197">
        <f t="shared" si="64"/>
        <v>265.56</v>
      </c>
      <c r="V182" s="288" t="s">
        <v>43</v>
      </c>
    </row>
    <row r="183" spans="1:22" x14ac:dyDescent="0.25">
      <c r="A183" s="205" t="s">
        <v>201</v>
      </c>
      <c r="B183" s="206" t="s">
        <v>202</v>
      </c>
      <c r="C183" s="222">
        <v>738810245</v>
      </c>
      <c r="D183" s="222" t="s">
        <v>692</v>
      </c>
      <c r="E183" s="215" t="s">
        <v>693</v>
      </c>
      <c r="F183" s="185" t="s">
        <v>690</v>
      </c>
      <c r="G183" s="191" t="s">
        <v>643</v>
      </c>
      <c r="H183" s="189"/>
      <c r="I183" s="188" t="s">
        <v>694</v>
      </c>
      <c r="J183" s="189" t="s">
        <v>687</v>
      </c>
      <c r="K183" s="190">
        <v>10</v>
      </c>
      <c r="L183" s="191" t="s">
        <v>636</v>
      </c>
      <c r="M183" s="191" t="s">
        <v>618</v>
      </c>
      <c r="N183" s="191"/>
      <c r="O183" s="191"/>
      <c r="P183" s="192"/>
      <c r="Q183" s="193"/>
      <c r="R183" s="194"/>
      <c r="S183" s="195">
        <v>42.27</v>
      </c>
      <c r="T183" s="196">
        <f t="shared" si="63"/>
        <v>422.7</v>
      </c>
      <c r="U183" s="197">
        <f t="shared" si="64"/>
        <v>519.91999999999996</v>
      </c>
      <c r="V183" s="288" t="s">
        <v>43</v>
      </c>
    </row>
    <row r="184" spans="1:22" x14ac:dyDescent="0.25">
      <c r="A184" s="205" t="s">
        <v>201</v>
      </c>
      <c r="B184" s="206" t="s">
        <v>202</v>
      </c>
      <c r="C184" s="222">
        <v>738810227</v>
      </c>
      <c r="D184" s="222" t="s">
        <v>695</v>
      </c>
      <c r="E184" s="215" t="s">
        <v>696</v>
      </c>
      <c r="F184" s="185" t="s">
        <v>690</v>
      </c>
      <c r="G184" s="191" t="s">
        <v>647</v>
      </c>
      <c r="H184" s="189"/>
      <c r="I184" s="188" t="s">
        <v>697</v>
      </c>
      <c r="J184" s="189" t="s">
        <v>687</v>
      </c>
      <c r="K184" s="190">
        <v>30</v>
      </c>
      <c r="L184" s="191" t="s">
        <v>636</v>
      </c>
      <c r="M184" s="191" t="s">
        <v>618</v>
      </c>
      <c r="N184" s="191"/>
      <c r="O184" s="191"/>
      <c r="P184" s="192"/>
      <c r="Q184" s="193"/>
      <c r="R184" s="194"/>
      <c r="S184" s="195">
        <v>40.26</v>
      </c>
      <c r="T184" s="196">
        <f t="shared" si="63"/>
        <v>1207.8</v>
      </c>
      <c r="U184" s="197">
        <f t="shared" si="64"/>
        <v>1485.59</v>
      </c>
      <c r="V184" s="288" t="s">
        <v>43</v>
      </c>
    </row>
    <row r="185" spans="1:22" x14ac:dyDescent="0.25">
      <c r="A185" s="205" t="s">
        <v>201</v>
      </c>
      <c r="B185" s="206" t="s">
        <v>202</v>
      </c>
      <c r="C185" s="222">
        <v>738810224</v>
      </c>
      <c r="D185" s="222" t="s">
        <v>698</v>
      </c>
      <c r="E185" s="215" t="s">
        <v>699</v>
      </c>
      <c r="F185" s="185" t="s">
        <v>700</v>
      </c>
      <c r="G185" s="191" t="s">
        <v>701</v>
      </c>
      <c r="H185" s="189"/>
      <c r="I185" s="188" t="s">
        <v>702</v>
      </c>
      <c r="J185" s="189" t="s">
        <v>703</v>
      </c>
      <c r="K185" s="190">
        <v>0.75</v>
      </c>
      <c r="L185" s="191" t="s">
        <v>636</v>
      </c>
      <c r="M185" s="191" t="s">
        <v>618</v>
      </c>
      <c r="N185" s="191"/>
      <c r="O185" s="191"/>
      <c r="P185" s="192"/>
      <c r="Q185" s="193"/>
      <c r="R185" s="194"/>
      <c r="S185" s="195">
        <v>46.3</v>
      </c>
      <c r="T185" s="196">
        <f t="shared" si="63"/>
        <v>34.729999999999997</v>
      </c>
      <c r="U185" s="197">
        <f t="shared" si="64"/>
        <v>42.72</v>
      </c>
      <c r="V185" s="288" t="s">
        <v>43</v>
      </c>
    </row>
    <row r="186" spans="1:22" x14ac:dyDescent="0.25">
      <c r="A186" s="205" t="s">
        <v>201</v>
      </c>
      <c r="B186" s="206" t="s">
        <v>202</v>
      </c>
      <c r="C186" s="222">
        <v>738810225</v>
      </c>
      <c r="D186" s="222" t="s">
        <v>704</v>
      </c>
      <c r="E186" s="215" t="s">
        <v>705</v>
      </c>
      <c r="F186" s="185" t="s">
        <v>700</v>
      </c>
      <c r="G186" s="191" t="s">
        <v>706</v>
      </c>
      <c r="H186" s="189"/>
      <c r="I186" s="188" t="s">
        <v>707</v>
      </c>
      <c r="J186" s="189" t="s">
        <v>703</v>
      </c>
      <c r="K186" s="190">
        <v>5</v>
      </c>
      <c r="L186" s="191" t="s">
        <v>636</v>
      </c>
      <c r="M186" s="191" t="s">
        <v>618</v>
      </c>
      <c r="N186" s="191"/>
      <c r="O186" s="191"/>
      <c r="P186" s="192"/>
      <c r="Q186" s="193"/>
      <c r="R186" s="194"/>
      <c r="S186" s="195">
        <v>48.51</v>
      </c>
      <c r="T186" s="196">
        <f t="shared" si="63"/>
        <v>242.55</v>
      </c>
      <c r="U186" s="197">
        <f t="shared" si="64"/>
        <v>298.33999999999997</v>
      </c>
      <c r="V186" s="288" t="s">
        <v>43</v>
      </c>
    </row>
    <row r="187" spans="1:22" x14ac:dyDescent="0.25">
      <c r="A187" s="205" t="s">
        <v>201</v>
      </c>
      <c r="B187" s="206" t="s">
        <v>202</v>
      </c>
      <c r="C187" s="222">
        <v>738810226</v>
      </c>
      <c r="D187" s="222" t="s">
        <v>708</v>
      </c>
      <c r="E187" s="215" t="s">
        <v>709</v>
      </c>
      <c r="F187" s="185" t="s">
        <v>700</v>
      </c>
      <c r="G187" s="191" t="s">
        <v>710</v>
      </c>
      <c r="H187" s="189"/>
      <c r="I187" s="188" t="s">
        <v>711</v>
      </c>
      <c r="J187" s="189" t="s">
        <v>703</v>
      </c>
      <c r="K187" s="190">
        <v>30</v>
      </c>
      <c r="L187" s="191" t="s">
        <v>636</v>
      </c>
      <c r="M187" s="191" t="s">
        <v>618</v>
      </c>
      <c r="N187" s="191"/>
      <c r="O187" s="191"/>
      <c r="P187" s="192"/>
      <c r="Q187" s="193"/>
      <c r="R187" s="194"/>
      <c r="S187" s="195">
        <v>39.25</v>
      </c>
      <c r="T187" s="196">
        <f t="shared" si="63"/>
        <v>1177.5</v>
      </c>
      <c r="U187" s="197">
        <f t="shared" si="64"/>
        <v>1448.33</v>
      </c>
      <c r="V187" s="288" t="s">
        <v>43</v>
      </c>
    </row>
    <row r="188" spans="1:22" x14ac:dyDescent="0.25">
      <c r="A188" s="205" t="s">
        <v>201</v>
      </c>
      <c r="B188" s="206" t="s">
        <v>202</v>
      </c>
      <c r="C188" s="222"/>
      <c r="D188" s="222"/>
      <c r="E188" s="215"/>
      <c r="F188" s="185" t="s">
        <v>712</v>
      </c>
      <c r="G188" s="191"/>
      <c r="H188" s="189"/>
      <c r="I188" s="188" t="s">
        <v>713</v>
      </c>
      <c r="J188" s="189"/>
      <c r="K188" s="190">
        <v>1</v>
      </c>
      <c r="L188" s="191" t="s">
        <v>208</v>
      </c>
      <c r="M188" s="191" t="s">
        <v>714</v>
      </c>
      <c r="N188" s="191"/>
      <c r="O188" s="191"/>
      <c r="P188" s="192"/>
      <c r="Q188" s="193"/>
      <c r="R188" s="194"/>
      <c r="S188" s="195">
        <v>11</v>
      </c>
      <c r="T188" s="196">
        <f t="shared" si="63"/>
        <v>11</v>
      </c>
      <c r="U188" s="197">
        <f t="shared" si="64"/>
        <v>13.53</v>
      </c>
      <c r="V188" s="288" t="s">
        <v>43</v>
      </c>
    </row>
    <row r="189" spans="1:22" x14ac:dyDescent="0.25">
      <c r="A189" s="205" t="s">
        <v>201</v>
      </c>
      <c r="B189" s="206" t="s">
        <v>202</v>
      </c>
      <c r="C189" s="222">
        <v>738360532</v>
      </c>
      <c r="D189" s="222" t="s">
        <v>715</v>
      </c>
      <c r="E189" s="215" t="s">
        <v>716</v>
      </c>
      <c r="F189" s="185" t="s">
        <v>717</v>
      </c>
      <c r="G189" s="191"/>
      <c r="H189" s="189"/>
      <c r="I189" s="188" t="s">
        <v>718</v>
      </c>
      <c r="J189" s="189"/>
      <c r="K189" s="190">
        <v>1</v>
      </c>
      <c r="L189" s="191" t="s">
        <v>208</v>
      </c>
      <c r="M189" s="191" t="s">
        <v>714</v>
      </c>
      <c r="N189" s="191"/>
      <c r="O189" s="191"/>
      <c r="P189" s="192"/>
      <c r="Q189" s="193"/>
      <c r="R189" s="194"/>
      <c r="S189" s="195">
        <v>7.3</v>
      </c>
      <c r="T189" s="196">
        <f t="shared" si="63"/>
        <v>7.3</v>
      </c>
      <c r="U189" s="197">
        <f t="shared" si="64"/>
        <v>8.98</v>
      </c>
      <c r="V189" s="288" t="s">
        <v>43</v>
      </c>
    </row>
    <row r="190" spans="1:22" x14ac:dyDescent="0.25">
      <c r="A190" s="183" t="s">
        <v>719</v>
      </c>
      <c r="B190" s="184" t="s">
        <v>720</v>
      </c>
      <c r="C190" s="222">
        <v>734000014</v>
      </c>
      <c r="D190" s="222" t="s">
        <v>721</v>
      </c>
      <c r="E190" s="215" t="s">
        <v>722</v>
      </c>
      <c r="F190" s="185" t="s">
        <v>723</v>
      </c>
      <c r="G190" s="191"/>
      <c r="H190" s="189"/>
      <c r="I190" s="188" t="s">
        <v>724</v>
      </c>
      <c r="J190" s="189" t="s">
        <v>215</v>
      </c>
      <c r="K190" s="190">
        <v>25</v>
      </c>
      <c r="L190" s="191" t="s">
        <v>30</v>
      </c>
      <c r="M190" s="191" t="s">
        <v>31</v>
      </c>
      <c r="N190" s="191">
        <v>48</v>
      </c>
      <c r="O190" s="191">
        <f t="shared" ref="O190:O241" si="65">N190*K190</f>
        <v>1200</v>
      </c>
      <c r="P190" s="192"/>
      <c r="Q190" s="193">
        <v>0.27</v>
      </c>
      <c r="R190" s="194">
        <f t="shared" si="62"/>
        <v>3.5714285714285698E-2</v>
      </c>
      <c r="S190" s="195">
        <v>0.28000000000000003</v>
      </c>
      <c r="T190" s="196">
        <f t="shared" si="63"/>
        <v>7</v>
      </c>
      <c r="U190" s="197">
        <f t="shared" si="64"/>
        <v>8.61</v>
      </c>
      <c r="V190" s="288" t="s">
        <v>32</v>
      </c>
    </row>
    <row r="191" spans="1:22" x14ac:dyDescent="0.25">
      <c r="A191" s="183" t="s">
        <v>719</v>
      </c>
      <c r="B191" s="184" t="s">
        <v>720</v>
      </c>
      <c r="C191" s="222">
        <v>734000010</v>
      </c>
      <c r="D191" s="222" t="s">
        <v>725</v>
      </c>
      <c r="E191" s="215" t="s">
        <v>726</v>
      </c>
      <c r="F191" s="185" t="s">
        <v>727</v>
      </c>
      <c r="G191" s="191"/>
      <c r="H191" s="189"/>
      <c r="I191" s="188" t="s">
        <v>728</v>
      </c>
      <c r="J191" s="189" t="s">
        <v>215</v>
      </c>
      <c r="K191" s="190">
        <v>25</v>
      </c>
      <c r="L191" s="191" t="s">
        <v>30</v>
      </c>
      <c r="M191" s="191" t="s">
        <v>31</v>
      </c>
      <c r="N191" s="191">
        <v>48</v>
      </c>
      <c r="O191" s="191">
        <f t="shared" si="65"/>
        <v>1200</v>
      </c>
      <c r="P191" s="192"/>
      <c r="Q191" s="193">
        <v>0.57899999999999996</v>
      </c>
      <c r="R191" s="194">
        <f t="shared" si="62"/>
        <v>1.8644067796610209E-2</v>
      </c>
      <c r="S191" s="195">
        <v>0.59</v>
      </c>
      <c r="T191" s="196">
        <f t="shared" si="63"/>
        <v>14.75</v>
      </c>
      <c r="U191" s="197">
        <f t="shared" si="64"/>
        <v>18.14</v>
      </c>
      <c r="V191" s="288" t="s">
        <v>32</v>
      </c>
    </row>
    <row r="192" spans="1:22" x14ac:dyDescent="0.25">
      <c r="A192" s="183" t="s">
        <v>719</v>
      </c>
      <c r="B192" s="184" t="s">
        <v>720</v>
      </c>
      <c r="C192" s="222">
        <v>734000062</v>
      </c>
      <c r="D192" s="222" t="s">
        <v>729</v>
      </c>
      <c r="E192" s="215" t="s">
        <v>730</v>
      </c>
      <c r="F192" s="185" t="s">
        <v>731</v>
      </c>
      <c r="G192" s="191"/>
      <c r="H192" s="189"/>
      <c r="I192" s="188" t="s">
        <v>732</v>
      </c>
      <c r="J192" s="189" t="s">
        <v>215</v>
      </c>
      <c r="K192" s="190">
        <v>25</v>
      </c>
      <c r="L192" s="191" t="s">
        <v>30</v>
      </c>
      <c r="M192" s="191" t="s">
        <v>31</v>
      </c>
      <c r="N192" s="191">
        <v>48</v>
      </c>
      <c r="O192" s="191">
        <f t="shared" si="65"/>
        <v>1200</v>
      </c>
      <c r="P192" s="192"/>
      <c r="Q192" s="193">
        <v>0.65900000000000003</v>
      </c>
      <c r="R192" s="194">
        <f t="shared" si="62"/>
        <v>4.4927536231883947E-2</v>
      </c>
      <c r="S192" s="195">
        <v>0.69</v>
      </c>
      <c r="T192" s="196">
        <f t="shared" si="63"/>
        <v>17.25</v>
      </c>
      <c r="U192" s="197">
        <f t="shared" si="64"/>
        <v>21.22</v>
      </c>
      <c r="V192" s="288" t="s">
        <v>32</v>
      </c>
    </row>
    <row r="193" spans="1:22" x14ac:dyDescent="0.25">
      <c r="A193" s="183" t="s">
        <v>719</v>
      </c>
      <c r="B193" s="184" t="s">
        <v>720</v>
      </c>
      <c r="C193" s="222">
        <v>738600090</v>
      </c>
      <c r="D193" s="222" t="s">
        <v>733</v>
      </c>
      <c r="E193" s="215" t="s">
        <v>734</v>
      </c>
      <c r="F193" s="185" t="s">
        <v>735</v>
      </c>
      <c r="G193" s="191"/>
      <c r="H193" s="189"/>
      <c r="I193" s="207" t="s">
        <v>736</v>
      </c>
      <c r="J193" s="189" t="s">
        <v>215</v>
      </c>
      <c r="K193" s="190">
        <v>25</v>
      </c>
      <c r="L193" s="191" t="s">
        <v>30</v>
      </c>
      <c r="M193" s="191" t="s">
        <v>31</v>
      </c>
      <c r="N193" s="191">
        <v>42</v>
      </c>
      <c r="O193" s="191">
        <f t="shared" si="65"/>
        <v>1050</v>
      </c>
      <c r="P193" s="192" t="s">
        <v>42</v>
      </c>
      <c r="Q193" s="193">
        <v>1.4590000000000001</v>
      </c>
      <c r="R193" s="194">
        <f t="shared" si="62"/>
        <v>4.6405228758169881E-2</v>
      </c>
      <c r="S193" s="195">
        <v>1.53</v>
      </c>
      <c r="T193" s="196">
        <f t="shared" si="63"/>
        <v>38.25</v>
      </c>
      <c r="U193" s="197">
        <f t="shared" si="64"/>
        <v>47.05</v>
      </c>
      <c r="V193" s="288" t="s">
        <v>43</v>
      </c>
    </row>
    <row r="194" spans="1:22" x14ac:dyDescent="0.25">
      <c r="A194" s="183" t="s">
        <v>719</v>
      </c>
      <c r="B194" s="184" t="s">
        <v>720</v>
      </c>
      <c r="C194" s="222">
        <v>738600079</v>
      </c>
      <c r="D194" s="222" t="s">
        <v>737</v>
      </c>
      <c r="E194" s="215" t="s">
        <v>738</v>
      </c>
      <c r="F194" s="185" t="s">
        <v>739</v>
      </c>
      <c r="G194" s="191"/>
      <c r="H194" s="189"/>
      <c r="I194" s="188" t="s">
        <v>740</v>
      </c>
      <c r="J194" s="189" t="s">
        <v>215</v>
      </c>
      <c r="K194" s="190">
        <v>25</v>
      </c>
      <c r="L194" s="191" t="s">
        <v>30</v>
      </c>
      <c r="M194" s="191" t="s">
        <v>31</v>
      </c>
      <c r="N194" s="191">
        <v>42</v>
      </c>
      <c r="O194" s="191">
        <f t="shared" si="65"/>
        <v>1050</v>
      </c>
      <c r="P194" s="192" t="s">
        <v>42</v>
      </c>
      <c r="Q194" s="193">
        <v>1.494</v>
      </c>
      <c r="R194" s="194">
        <f t="shared" si="62"/>
        <v>4.0000000000000036E-3</v>
      </c>
      <c r="S194" s="195">
        <v>1.5</v>
      </c>
      <c r="T194" s="196">
        <f t="shared" si="63"/>
        <v>37.5</v>
      </c>
      <c r="U194" s="197">
        <f t="shared" si="64"/>
        <v>46.13</v>
      </c>
      <c r="V194" s="288" t="s">
        <v>43</v>
      </c>
    </row>
    <row r="195" spans="1:22" x14ac:dyDescent="0.25">
      <c r="A195" s="183" t="s">
        <v>719</v>
      </c>
      <c r="B195" s="184" t="s">
        <v>720</v>
      </c>
      <c r="C195" s="222">
        <v>738600093</v>
      </c>
      <c r="D195" s="222" t="s">
        <v>741</v>
      </c>
      <c r="E195" s="215" t="s">
        <v>742</v>
      </c>
      <c r="F195" s="185" t="s">
        <v>743</v>
      </c>
      <c r="G195" s="191"/>
      <c r="H195" s="189"/>
      <c r="I195" s="188" t="s">
        <v>744</v>
      </c>
      <c r="J195" s="189" t="s">
        <v>215</v>
      </c>
      <c r="K195" s="190">
        <v>25</v>
      </c>
      <c r="L195" s="191" t="s">
        <v>30</v>
      </c>
      <c r="M195" s="191" t="s">
        <v>31</v>
      </c>
      <c r="N195" s="191">
        <v>42</v>
      </c>
      <c r="O195" s="191">
        <f t="shared" si="65"/>
        <v>1050</v>
      </c>
      <c r="P195" s="192" t="s">
        <v>42</v>
      </c>
      <c r="Q195" s="193">
        <v>1</v>
      </c>
      <c r="R195" s="194">
        <f t="shared" si="62"/>
        <v>3.8461538461538547E-2</v>
      </c>
      <c r="S195" s="195">
        <v>1.04</v>
      </c>
      <c r="T195" s="196">
        <f t="shared" si="63"/>
        <v>26</v>
      </c>
      <c r="U195" s="197">
        <f t="shared" si="64"/>
        <v>31.98</v>
      </c>
      <c r="V195" s="288" t="s">
        <v>43</v>
      </c>
    </row>
    <row r="196" spans="1:22" x14ac:dyDescent="0.25">
      <c r="A196" s="183" t="s">
        <v>719</v>
      </c>
      <c r="B196" s="184" t="s">
        <v>720</v>
      </c>
      <c r="C196" s="222">
        <v>738360247</v>
      </c>
      <c r="D196" s="222" t="s">
        <v>745</v>
      </c>
      <c r="E196" s="215" t="s">
        <v>746</v>
      </c>
      <c r="F196" s="185" t="s">
        <v>747</v>
      </c>
      <c r="G196" s="191"/>
      <c r="H196" s="189"/>
      <c r="I196" s="239" t="s">
        <v>748</v>
      </c>
      <c r="J196" s="189" t="s">
        <v>749</v>
      </c>
      <c r="K196" s="190">
        <v>24</v>
      </c>
      <c r="L196" s="191" t="s">
        <v>30</v>
      </c>
      <c r="M196" s="191" t="s">
        <v>618</v>
      </c>
      <c r="N196" s="191">
        <v>18</v>
      </c>
      <c r="O196" s="191">
        <f t="shared" si="65"/>
        <v>432</v>
      </c>
      <c r="P196" s="192" t="s">
        <v>42</v>
      </c>
      <c r="Q196" s="193">
        <v>7.34</v>
      </c>
      <c r="R196" s="194">
        <f t="shared" si="62"/>
        <v>0.22492080253431901</v>
      </c>
      <c r="S196" s="195">
        <v>9.4700000000000006</v>
      </c>
      <c r="T196" s="196">
        <f t="shared" si="63"/>
        <v>227.28</v>
      </c>
      <c r="U196" s="197">
        <f t="shared" si="64"/>
        <v>279.55</v>
      </c>
      <c r="V196" s="288" t="s">
        <v>43</v>
      </c>
    </row>
    <row r="197" spans="1:22" x14ac:dyDescent="0.25">
      <c r="A197" s="205" t="s">
        <v>750</v>
      </c>
      <c r="B197" s="206" t="s">
        <v>751</v>
      </c>
      <c r="C197" s="222">
        <v>738650050</v>
      </c>
      <c r="D197" s="222" t="s">
        <v>752</v>
      </c>
      <c r="E197" s="215" t="s">
        <v>753</v>
      </c>
      <c r="F197" s="185" t="s">
        <v>754</v>
      </c>
      <c r="G197" s="191" t="s">
        <v>755</v>
      </c>
      <c r="H197" s="189"/>
      <c r="I197" s="188" t="s">
        <v>756</v>
      </c>
      <c r="J197" s="189"/>
      <c r="K197" s="190">
        <v>1</v>
      </c>
      <c r="L197" s="191" t="s">
        <v>208</v>
      </c>
      <c r="M197" s="191" t="s">
        <v>757</v>
      </c>
      <c r="N197" s="191"/>
      <c r="O197" s="191"/>
      <c r="P197" s="192" t="s">
        <v>42</v>
      </c>
      <c r="Q197" s="193">
        <v>16</v>
      </c>
      <c r="R197" s="194">
        <f t="shared" si="62"/>
        <v>0</v>
      </c>
      <c r="S197" s="195">
        <v>16</v>
      </c>
      <c r="T197" s="196">
        <f t="shared" si="63"/>
        <v>16</v>
      </c>
      <c r="U197" s="197">
        <f t="shared" si="64"/>
        <v>19.68</v>
      </c>
      <c r="V197" s="288" t="s">
        <v>43</v>
      </c>
    </row>
    <row r="198" spans="1:22" x14ac:dyDescent="0.25">
      <c r="A198" s="205" t="s">
        <v>750</v>
      </c>
      <c r="B198" s="206" t="s">
        <v>751</v>
      </c>
      <c r="C198" s="222">
        <v>738650053</v>
      </c>
      <c r="D198" s="222" t="s">
        <v>758</v>
      </c>
      <c r="E198" s="215" t="s">
        <v>759</v>
      </c>
      <c r="F198" s="185" t="s">
        <v>760</v>
      </c>
      <c r="G198" s="191" t="s">
        <v>761</v>
      </c>
      <c r="H198" s="189"/>
      <c r="I198" s="188" t="s">
        <v>762</v>
      </c>
      <c r="J198" s="189"/>
      <c r="K198" s="190">
        <v>1</v>
      </c>
      <c r="L198" s="191" t="s">
        <v>208</v>
      </c>
      <c r="M198" s="191" t="s">
        <v>763</v>
      </c>
      <c r="N198" s="191"/>
      <c r="O198" s="191"/>
      <c r="P198" s="192" t="s">
        <v>42</v>
      </c>
      <c r="Q198" s="193">
        <v>18.5</v>
      </c>
      <c r="R198" s="194">
        <f t="shared" si="62"/>
        <v>-8.8235294117646967E-2</v>
      </c>
      <c r="S198" s="195">
        <v>17</v>
      </c>
      <c r="T198" s="196">
        <f t="shared" si="63"/>
        <v>17</v>
      </c>
      <c r="U198" s="197">
        <f t="shared" si="64"/>
        <v>20.91</v>
      </c>
      <c r="V198" s="288" t="s">
        <v>43</v>
      </c>
    </row>
    <row r="199" spans="1:22" x14ac:dyDescent="0.25">
      <c r="A199" s="205" t="s">
        <v>750</v>
      </c>
      <c r="B199" s="206" t="s">
        <v>751</v>
      </c>
      <c r="C199" s="222">
        <v>738360022</v>
      </c>
      <c r="D199" s="222" t="s">
        <v>764</v>
      </c>
      <c r="E199" s="215" t="s">
        <v>765</v>
      </c>
      <c r="F199" s="185" t="s">
        <v>766</v>
      </c>
      <c r="G199" s="191" t="s">
        <v>579</v>
      </c>
      <c r="H199" s="189"/>
      <c r="I199" s="188" t="s">
        <v>767</v>
      </c>
      <c r="J199" s="189" t="s">
        <v>768</v>
      </c>
      <c r="K199" s="190">
        <v>5</v>
      </c>
      <c r="L199" s="191" t="s">
        <v>30</v>
      </c>
      <c r="M199" s="191" t="s">
        <v>83</v>
      </c>
      <c r="N199" s="191">
        <v>90</v>
      </c>
      <c r="O199" s="191">
        <f t="shared" si="65"/>
        <v>450</v>
      </c>
      <c r="P199" s="192" t="s">
        <v>42</v>
      </c>
      <c r="Q199" s="193">
        <v>5.5</v>
      </c>
      <c r="R199" s="194">
        <f t="shared" si="62"/>
        <v>3.5087719298245612E-2</v>
      </c>
      <c r="S199" s="195">
        <v>5.7</v>
      </c>
      <c r="T199" s="196">
        <f t="shared" si="63"/>
        <v>28.5</v>
      </c>
      <c r="U199" s="197">
        <f t="shared" si="64"/>
        <v>35.06</v>
      </c>
      <c r="V199" s="288" t="s">
        <v>43</v>
      </c>
    </row>
    <row r="200" spans="1:22" x14ac:dyDescent="0.25">
      <c r="A200" s="205" t="s">
        <v>750</v>
      </c>
      <c r="B200" s="206" t="s">
        <v>751</v>
      </c>
      <c r="C200" s="222">
        <v>738360202</v>
      </c>
      <c r="D200" s="222" t="s">
        <v>769</v>
      </c>
      <c r="E200" s="215" t="s">
        <v>770</v>
      </c>
      <c r="F200" s="185" t="s">
        <v>766</v>
      </c>
      <c r="G200" s="191" t="s">
        <v>585</v>
      </c>
      <c r="H200" s="189"/>
      <c r="I200" s="188" t="s">
        <v>771</v>
      </c>
      <c r="J200" s="189" t="s">
        <v>768</v>
      </c>
      <c r="K200" s="190">
        <v>15</v>
      </c>
      <c r="L200" s="191" t="s">
        <v>30</v>
      </c>
      <c r="M200" s="191" t="s">
        <v>83</v>
      </c>
      <c r="N200" s="191">
        <v>24</v>
      </c>
      <c r="O200" s="191">
        <f t="shared" si="65"/>
        <v>360</v>
      </c>
      <c r="P200" s="192" t="s">
        <v>42</v>
      </c>
      <c r="Q200" s="193">
        <v>4.9000000000000004</v>
      </c>
      <c r="R200" s="194">
        <f t="shared" si="62"/>
        <v>2.7777777777777679E-2</v>
      </c>
      <c r="S200" s="195">
        <v>5.04</v>
      </c>
      <c r="T200" s="196">
        <f t="shared" si="63"/>
        <v>75.599999999999994</v>
      </c>
      <c r="U200" s="197">
        <f t="shared" si="64"/>
        <v>92.99</v>
      </c>
      <c r="V200" s="288" t="s">
        <v>32</v>
      </c>
    </row>
    <row r="201" spans="1:22" x14ac:dyDescent="0.25">
      <c r="A201" s="205" t="s">
        <v>750</v>
      </c>
      <c r="B201" s="206" t="s">
        <v>751</v>
      </c>
      <c r="C201" s="222">
        <v>738360044</v>
      </c>
      <c r="D201" s="222" t="s">
        <v>772</v>
      </c>
      <c r="E201" s="215" t="s">
        <v>773</v>
      </c>
      <c r="F201" s="185" t="s">
        <v>774</v>
      </c>
      <c r="G201" s="191" t="s">
        <v>775</v>
      </c>
      <c r="H201" s="189"/>
      <c r="I201" s="207">
        <v>7614</v>
      </c>
      <c r="J201" s="189" t="s">
        <v>776</v>
      </c>
      <c r="K201" s="190">
        <v>20</v>
      </c>
      <c r="L201" s="191" t="s">
        <v>30</v>
      </c>
      <c r="M201" s="191" t="s">
        <v>83</v>
      </c>
      <c r="N201" s="191">
        <v>48</v>
      </c>
      <c r="O201" s="191">
        <f t="shared" si="65"/>
        <v>960</v>
      </c>
      <c r="P201" s="192" t="s">
        <v>42</v>
      </c>
      <c r="Q201" s="193">
        <v>4.9000000000000004</v>
      </c>
      <c r="R201" s="194">
        <f t="shared" si="62"/>
        <v>2.9702970297029618E-2</v>
      </c>
      <c r="S201" s="195">
        <v>5.05</v>
      </c>
      <c r="T201" s="196">
        <f t="shared" si="63"/>
        <v>101</v>
      </c>
      <c r="U201" s="197">
        <f t="shared" si="64"/>
        <v>124.23</v>
      </c>
      <c r="V201" s="288" t="s">
        <v>32</v>
      </c>
    </row>
    <row r="202" spans="1:22" x14ac:dyDescent="0.25">
      <c r="A202" s="205" t="s">
        <v>750</v>
      </c>
      <c r="B202" s="206" t="s">
        <v>751</v>
      </c>
      <c r="C202" s="222">
        <v>738360203</v>
      </c>
      <c r="D202" s="222" t="s">
        <v>777</v>
      </c>
      <c r="E202" s="215" t="s">
        <v>778</v>
      </c>
      <c r="F202" s="185" t="s">
        <v>774</v>
      </c>
      <c r="G202" s="191" t="s">
        <v>779</v>
      </c>
      <c r="H202" s="189"/>
      <c r="I202" s="188" t="s">
        <v>780</v>
      </c>
      <c r="J202" s="189" t="s">
        <v>776</v>
      </c>
      <c r="K202" s="190">
        <v>4.5</v>
      </c>
      <c r="L202" s="191" t="s">
        <v>30</v>
      </c>
      <c r="M202" s="191" t="s">
        <v>83</v>
      </c>
      <c r="N202" s="191"/>
      <c r="O202" s="191"/>
      <c r="P202" s="192" t="s">
        <v>42</v>
      </c>
      <c r="Q202" s="193">
        <v>6.2</v>
      </c>
      <c r="R202" s="194">
        <f t="shared" si="62"/>
        <v>4.9079754601226933E-2</v>
      </c>
      <c r="S202" s="195">
        <v>6.52</v>
      </c>
      <c r="T202" s="196">
        <f t="shared" si="63"/>
        <v>29.34</v>
      </c>
      <c r="U202" s="197">
        <f t="shared" si="64"/>
        <v>36.090000000000003</v>
      </c>
      <c r="V202" s="288" t="s">
        <v>43</v>
      </c>
    </row>
    <row r="203" spans="1:22" x14ac:dyDescent="0.25">
      <c r="A203" s="205" t="s">
        <v>750</v>
      </c>
      <c r="B203" s="206" t="s">
        <v>751</v>
      </c>
      <c r="C203" s="222">
        <v>738360242</v>
      </c>
      <c r="D203" s="222" t="s">
        <v>781</v>
      </c>
      <c r="E203" s="215" t="s">
        <v>782</v>
      </c>
      <c r="F203" s="185" t="s">
        <v>783</v>
      </c>
      <c r="G203" s="191"/>
      <c r="H203" s="189"/>
      <c r="I203" s="188" t="s">
        <v>784</v>
      </c>
      <c r="J203" s="203" t="s">
        <v>785</v>
      </c>
      <c r="K203" s="190">
        <v>24</v>
      </c>
      <c r="L203" s="191" t="s">
        <v>30</v>
      </c>
      <c r="M203" s="191" t="s">
        <v>83</v>
      </c>
      <c r="N203" s="191">
        <v>18</v>
      </c>
      <c r="O203" s="191">
        <f t="shared" si="65"/>
        <v>432</v>
      </c>
      <c r="P203" s="192" t="s">
        <v>42</v>
      </c>
      <c r="Q203" s="193">
        <v>7.7</v>
      </c>
      <c r="R203" s="194">
        <f t="shared" si="62"/>
        <v>9.9415204678362623E-2</v>
      </c>
      <c r="S203" s="195">
        <v>8.5500000000000007</v>
      </c>
      <c r="T203" s="196">
        <f t="shared" si="63"/>
        <v>205.2</v>
      </c>
      <c r="U203" s="197">
        <f t="shared" si="64"/>
        <v>252.4</v>
      </c>
      <c r="V203" s="288" t="s">
        <v>43</v>
      </c>
    </row>
    <row r="204" spans="1:22" x14ac:dyDescent="0.25">
      <c r="A204" s="183" t="s">
        <v>786</v>
      </c>
      <c r="B204" s="184" t="s">
        <v>787</v>
      </c>
      <c r="C204" s="222">
        <v>738650032</v>
      </c>
      <c r="D204" s="222" t="s">
        <v>788</v>
      </c>
      <c r="E204" s="215" t="s">
        <v>789</v>
      </c>
      <c r="F204" s="185" t="s">
        <v>790</v>
      </c>
      <c r="G204" s="191"/>
      <c r="H204" s="189"/>
      <c r="I204" s="188" t="s">
        <v>791</v>
      </c>
      <c r="J204" s="203" t="s">
        <v>792</v>
      </c>
      <c r="K204" s="190">
        <v>25</v>
      </c>
      <c r="L204" s="191" t="s">
        <v>30</v>
      </c>
      <c r="M204" s="191" t="s">
        <v>31</v>
      </c>
      <c r="N204" s="191">
        <v>42</v>
      </c>
      <c r="O204" s="191">
        <f t="shared" si="65"/>
        <v>1050</v>
      </c>
      <c r="P204" s="192"/>
      <c r="Q204" s="193">
        <v>0.66700000000000004</v>
      </c>
      <c r="R204" s="194">
        <f t="shared" si="62"/>
        <v>4.7142857142857042E-2</v>
      </c>
      <c r="S204" s="195">
        <v>0.7</v>
      </c>
      <c r="T204" s="196">
        <f t="shared" si="63"/>
        <v>17.5</v>
      </c>
      <c r="U204" s="197">
        <f t="shared" si="64"/>
        <v>21.53</v>
      </c>
      <c r="V204" s="288" t="s">
        <v>32</v>
      </c>
    </row>
    <row r="205" spans="1:22" x14ac:dyDescent="0.25">
      <c r="A205" s="183" t="s">
        <v>786</v>
      </c>
      <c r="B205" s="184" t="s">
        <v>787</v>
      </c>
      <c r="C205" s="222">
        <v>738650043</v>
      </c>
      <c r="D205" s="222" t="s">
        <v>793</v>
      </c>
      <c r="E205" s="215" t="s">
        <v>794</v>
      </c>
      <c r="F205" s="185" t="s">
        <v>795</v>
      </c>
      <c r="G205" s="191"/>
      <c r="H205" s="189"/>
      <c r="I205" s="188" t="s">
        <v>796</v>
      </c>
      <c r="J205" s="203" t="s">
        <v>792</v>
      </c>
      <c r="K205" s="190">
        <v>25</v>
      </c>
      <c r="L205" s="191" t="s">
        <v>30</v>
      </c>
      <c r="M205" s="191" t="s">
        <v>31</v>
      </c>
      <c r="N205" s="191">
        <v>42</v>
      </c>
      <c r="O205" s="191">
        <f t="shared" si="65"/>
        <v>1050</v>
      </c>
      <c r="P205" s="192" t="s">
        <v>42</v>
      </c>
      <c r="Q205" s="193">
        <v>0.99</v>
      </c>
      <c r="R205" s="194">
        <f t="shared" si="62"/>
        <v>4.8076923076923128E-2</v>
      </c>
      <c r="S205" s="195">
        <v>1.04</v>
      </c>
      <c r="T205" s="196">
        <f t="shared" si="63"/>
        <v>26</v>
      </c>
      <c r="U205" s="197">
        <f t="shared" si="64"/>
        <v>31.98</v>
      </c>
      <c r="V205" s="288" t="s">
        <v>43</v>
      </c>
    </row>
    <row r="206" spans="1:22" x14ac:dyDescent="0.25">
      <c r="A206" s="183" t="s">
        <v>786</v>
      </c>
      <c r="B206" s="184" t="s">
        <v>787</v>
      </c>
      <c r="C206" s="222">
        <v>738650027</v>
      </c>
      <c r="D206" s="222" t="s">
        <v>797</v>
      </c>
      <c r="E206" s="215" t="s">
        <v>798</v>
      </c>
      <c r="F206" s="185" t="s">
        <v>799</v>
      </c>
      <c r="G206" s="191"/>
      <c r="H206" s="189"/>
      <c r="I206" s="188" t="s">
        <v>800</v>
      </c>
      <c r="J206" s="203" t="s">
        <v>792</v>
      </c>
      <c r="K206" s="190">
        <v>25</v>
      </c>
      <c r="L206" s="191" t="s">
        <v>30</v>
      </c>
      <c r="M206" s="191" t="s">
        <v>31</v>
      </c>
      <c r="N206" s="191">
        <v>42</v>
      </c>
      <c r="O206" s="191">
        <f t="shared" si="65"/>
        <v>1050</v>
      </c>
      <c r="P206" s="192" t="s">
        <v>42</v>
      </c>
      <c r="Q206" s="193">
        <v>1.05</v>
      </c>
      <c r="R206" s="194">
        <f t="shared" si="62"/>
        <v>5.4054054054054057E-2</v>
      </c>
      <c r="S206" s="195">
        <v>1.1100000000000001</v>
      </c>
      <c r="T206" s="196">
        <f t="shared" si="63"/>
        <v>27.75</v>
      </c>
      <c r="U206" s="197">
        <f t="shared" si="64"/>
        <v>34.130000000000003</v>
      </c>
      <c r="V206" s="288" t="s">
        <v>43</v>
      </c>
    </row>
    <row r="207" spans="1:22" x14ac:dyDescent="0.25">
      <c r="A207" s="183" t="s">
        <v>786</v>
      </c>
      <c r="B207" s="184" t="s">
        <v>787</v>
      </c>
      <c r="C207" s="222">
        <v>738650044</v>
      </c>
      <c r="D207" s="222" t="s">
        <v>801</v>
      </c>
      <c r="E207" s="215" t="s">
        <v>802</v>
      </c>
      <c r="F207" s="185" t="s">
        <v>803</v>
      </c>
      <c r="G207" s="191"/>
      <c r="H207" s="189"/>
      <c r="I207" s="188" t="s">
        <v>804</v>
      </c>
      <c r="J207" s="203" t="s">
        <v>792</v>
      </c>
      <c r="K207" s="190">
        <v>25</v>
      </c>
      <c r="L207" s="191" t="s">
        <v>30</v>
      </c>
      <c r="M207" s="191" t="s">
        <v>31</v>
      </c>
      <c r="N207" s="191">
        <v>42</v>
      </c>
      <c r="O207" s="191">
        <f t="shared" si="65"/>
        <v>1050</v>
      </c>
      <c r="P207" s="192" t="s">
        <v>42</v>
      </c>
      <c r="Q207" s="193">
        <v>1.29</v>
      </c>
      <c r="R207" s="194">
        <f t="shared" si="62"/>
        <v>5.1470588235294157E-2</v>
      </c>
      <c r="S207" s="195">
        <v>1.36</v>
      </c>
      <c r="T207" s="196">
        <f t="shared" si="63"/>
        <v>34</v>
      </c>
      <c r="U207" s="197">
        <f t="shared" si="64"/>
        <v>41.82</v>
      </c>
      <c r="V207" s="288" t="s">
        <v>43</v>
      </c>
    </row>
    <row r="208" spans="1:22" x14ac:dyDescent="0.25">
      <c r="A208" s="183" t="s">
        <v>786</v>
      </c>
      <c r="B208" s="184" t="s">
        <v>787</v>
      </c>
      <c r="C208" s="222">
        <v>738650046</v>
      </c>
      <c r="D208" s="222" t="s">
        <v>805</v>
      </c>
      <c r="E208" s="215" t="s">
        <v>806</v>
      </c>
      <c r="F208" s="185" t="s">
        <v>807</v>
      </c>
      <c r="G208" s="191"/>
      <c r="H208" s="189"/>
      <c r="I208" s="188" t="s">
        <v>808</v>
      </c>
      <c r="J208" s="203" t="s">
        <v>809</v>
      </c>
      <c r="K208" s="190">
        <v>25</v>
      </c>
      <c r="L208" s="191" t="s">
        <v>30</v>
      </c>
      <c r="M208" s="191" t="s">
        <v>31</v>
      </c>
      <c r="N208" s="191">
        <v>42</v>
      </c>
      <c r="O208" s="191">
        <f t="shared" si="65"/>
        <v>1050</v>
      </c>
      <c r="P208" s="192" t="s">
        <v>42</v>
      </c>
      <c r="Q208" s="193">
        <v>1.93</v>
      </c>
      <c r="R208" s="194">
        <f t="shared" si="62"/>
        <v>6.3106796116504937E-2</v>
      </c>
      <c r="S208" s="195">
        <v>2.06</v>
      </c>
      <c r="T208" s="196">
        <f t="shared" si="63"/>
        <v>51.5</v>
      </c>
      <c r="U208" s="197">
        <f t="shared" si="64"/>
        <v>63.35</v>
      </c>
      <c r="V208" s="288" t="s">
        <v>43</v>
      </c>
    </row>
    <row r="209" spans="1:22" x14ac:dyDescent="0.25">
      <c r="A209" s="183" t="s">
        <v>786</v>
      </c>
      <c r="B209" s="184" t="s">
        <v>787</v>
      </c>
      <c r="C209" s="222">
        <v>738650031</v>
      </c>
      <c r="D209" s="222" t="s">
        <v>810</v>
      </c>
      <c r="E209" s="215" t="s">
        <v>811</v>
      </c>
      <c r="F209" s="185" t="s">
        <v>812</v>
      </c>
      <c r="G209" s="191"/>
      <c r="H209" s="189"/>
      <c r="I209" s="188" t="s">
        <v>813</v>
      </c>
      <c r="J209" s="189" t="s">
        <v>792</v>
      </c>
      <c r="K209" s="190">
        <v>25</v>
      </c>
      <c r="L209" s="191" t="s">
        <v>30</v>
      </c>
      <c r="M209" s="191" t="s">
        <v>31</v>
      </c>
      <c r="N209" s="191">
        <v>42</v>
      </c>
      <c r="O209" s="191">
        <f t="shared" si="65"/>
        <v>1050</v>
      </c>
      <c r="P209" s="192" t="s">
        <v>42</v>
      </c>
      <c r="Q209" s="193">
        <v>1.35</v>
      </c>
      <c r="R209" s="194">
        <f t="shared" si="62"/>
        <v>2.8776978417266008E-2</v>
      </c>
      <c r="S209" s="195">
        <v>1.39</v>
      </c>
      <c r="T209" s="196">
        <f t="shared" si="63"/>
        <v>34.75</v>
      </c>
      <c r="U209" s="197">
        <f t="shared" si="64"/>
        <v>42.74</v>
      </c>
      <c r="V209" s="288" t="s">
        <v>43</v>
      </c>
    </row>
    <row r="210" spans="1:22" x14ac:dyDescent="0.25">
      <c r="A210" s="183" t="s">
        <v>786</v>
      </c>
      <c r="B210" s="184" t="s">
        <v>787</v>
      </c>
      <c r="C210" s="222">
        <v>738650086</v>
      </c>
      <c r="D210" s="222" t="s">
        <v>814</v>
      </c>
      <c r="E210" s="215" t="s">
        <v>815</v>
      </c>
      <c r="F210" s="185" t="s">
        <v>816</v>
      </c>
      <c r="G210" s="191"/>
      <c r="H210" s="189"/>
      <c r="I210" s="188" t="s">
        <v>817</v>
      </c>
      <c r="J210" s="189" t="s">
        <v>818</v>
      </c>
      <c r="K210" s="190">
        <v>25</v>
      </c>
      <c r="L210" s="191" t="s">
        <v>30</v>
      </c>
      <c r="M210" s="191" t="s">
        <v>31</v>
      </c>
      <c r="N210" s="191">
        <v>42</v>
      </c>
      <c r="O210" s="191">
        <f t="shared" si="65"/>
        <v>1050</v>
      </c>
      <c r="P210" s="192" t="s">
        <v>42</v>
      </c>
      <c r="Q210" s="193">
        <v>0.51</v>
      </c>
      <c r="R210" s="194">
        <f t="shared" si="62"/>
        <v>0.23880597014925375</v>
      </c>
      <c r="S210" s="195">
        <v>0.67</v>
      </c>
      <c r="T210" s="196">
        <f t="shared" si="63"/>
        <v>16.75</v>
      </c>
      <c r="U210" s="197">
        <f t="shared" si="64"/>
        <v>20.6</v>
      </c>
      <c r="V210" s="288" t="s">
        <v>43</v>
      </c>
    </row>
    <row r="211" spans="1:22" x14ac:dyDescent="0.25">
      <c r="A211" s="205" t="s">
        <v>750</v>
      </c>
      <c r="B211" s="206" t="s">
        <v>751</v>
      </c>
      <c r="C211" s="222">
        <v>738640080</v>
      </c>
      <c r="D211" s="222" t="s">
        <v>819</v>
      </c>
      <c r="E211" s="215" t="s">
        <v>820</v>
      </c>
      <c r="F211" s="185" t="s">
        <v>821</v>
      </c>
      <c r="G211" s="191" t="s">
        <v>579</v>
      </c>
      <c r="H211" s="189"/>
      <c r="I211" s="188" t="s">
        <v>822</v>
      </c>
      <c r="J211" s="189" t="s">
        <v>823</v>
      </c>
      <c r="K211" s="190">
        <v>5</v>
      </c>
      <c r="L211" s="191" t="s">
        <v>30</v>
      </c>
      <c r="M211" s="191" t="s">
        <v>618</v>
      </c>
      <c r="N211" s="191"/>
      <c r="O211" s="191"/>
      <c r="P211" s="192" t="s">
        <v>42</v>
      </c>
      <c r="Q211" s="193">
        <v>2.65</v>
      </c>
      <c r="R211" s="194">
        <f t="shared" si="62"/>
        <v>3.6363636363636376E-2</v>
      </c>
      <c r="S211" s="195">
        <v>2.75</v>
      </c>
      <c r="T211" s="196">
        <f t="shared" si="63"/>
        <v>13.75</v>
      </c>
      <c r="U211" s="197">
        <f t="shared" si="64"/>
        <v>16.91</v>
      </c>
      <c r="V211" s="288" t="s">
        <v>43</v>
      </c>
    </row>
    <row r="212" spans="1:22" x14ac:dyDescent="0.25">
      <c r="A212" s="205" t="s">
        <v>750</v>
      </c>
      <c r="B212" s="206" t="s">
        <v>751</v>
      </c>
      <c r="C212" s="222" t="s">
        <v>824</v>
      </c>
      <c r="D212" s="222" t="s">
        <v>825</v>
      </c>
      <c r="E212" s="215" t="s">
        <v>826</v>
      </c>
      <c r="F212" s="185" t="s">
        <v>821</v>
      </c>
      <c r="G212" s="191" t="s">
        <v>775</v>
      </c>
      <c r="H212" s="189"/>
      <c r="I212" s="188" t="s">
        <v>827</v>
      </c>
      <c r="J212" s="189" t="s">
        <v>823</v>
      </c>
      <c r="K212" s="190">
        <v>20</v>
      </c>
      <c r="L212" s="191" t="s">
        <v>30</v>
      </c>
      <c r="M212" s="191" t="s">
        <v>31</v>
      </c>
      <c r="N212" s="191">
        <v>48</v>
      </c>
      <c r="O212" s="191">
        <f t="shared" si="65"/>
        <v>960</v>
      </c>
      <c r="P212" s="192" t="s">
        <v>42</v>
      </c>
      <c r="Q212" s="193">
        <v>1.06</v>
      </c>
      <c r="R212" s="194">
        <f t="shared" si="62"/>
        <v>3.6363636363636376E-2</v>
      </c>
      <c r="S212" s="195">
        <v>1.1000000000000001</v>
      </c>
      <c r="T212" s="196">
        <f t="shared" si="63"/>
        <v>22</v>
      </c>
      <c r="U212" s="197">
        <f t="shared" si="64"/>
        <v>27.06</v>
      </c>
      <c r="V212" s="288" t="s">
        <v>32</v>
      </c>
    </row>
    <row r="213" spans="1:22" x14ac:dyDescent="0.25">
      <c r="A213" s="183" t="s">
        <v>719</v>
      </c>
      <c r="B213" s="184" t="s">
        <v>720</v>
      </c>
      <c r="C213" s="222">
        <v>733171603</v>
      </c>
      <c r="D213" s="222" t="s">
        <v>828</v>
      </c>
      <c r="E213" s="215" t="s">
        <v>829</v>
      </c>
      <c r="F213" s="185" t="s">
        <v>830</v>
      </c>
      <c r="G213" s="191" t="s">
        <v>831</v>
      </c>
      <c r="H213" s="189"/>
      <c r="I213" s="188" t="s">
        <v>832</v>
      </c>
      <c r="J213" s="189" t="s">
        <v>833</v>
      </c>
      <c r="K213" s="190">
        <v>2</v>
      </c>
      <c r="L213" s="191" t="s">
        <v>30</v>
      </c>
      <c r="M213" s="191" t="s">
        <v>83</v>
      </c>
      <c r="N213" s="191">
        <v>56</v>
      </c>
      <c r="O213" s="191">
        <f t="shared" si="65"/>
        <v>112</v>
      </c>
      <c r="P213" s="192" t="s">
        <v>42</v>
      </c>
      <c r="Q213" s="193">
        <v>6.63</v>
      </c>
      <c r="R213" s="194">
        <f t="shared" si="62"/>
        <v>5.2857142857142825E-2</v>
      </c>
      <c r="S213" s="195">
        <v>7</v>
      </c>
      <c r="T213" s="196">
        <f t="shared" si="63"/>
        <v>14</v>
      </c>
      <c r="U213" s="197">
        <f t="shared" si="64"/>
        <v>17.22</v>
      </c>
      <c r="V213" s="288" t="s">
        <v>84</v>
      </c>
    </row>
    <row r="214" spans="1:22" x14ac:dyDescent="0.25">
      <c r="A214" s="183" t="s">
        <v>719</v>
      </c>
      <c r="B214" s="184" t="s">
        <v>720</v>
      </c>
      <c r="C214" s="222">
        <v>733171602</v>
      </c>
      <c r="D214" s="222" t="s">
        <v>834</v>
      </c>
      <c r="E214" s="215" t="s">
        <v>835</v>
      </c>
      <c r="F214" s="185" t="s">
        <v>830</v>
      </c>
      <c r="G214" s="191" t="s">
        <v>579</v>
      </c>
      <c r="H214" s="189"/>
      <c r="I214" s="188" t="s">
        <v>836</v>
      </c>
      <c r="J214" s="189" t="s">
        <v>833</v>
      </c>
      <c r="K214" s="190">
        <v>5</v>
      </c>
      <c r="L214" s="191" t="s">
        <v>30</v>
      </c>
      <c r="M214" s="191" t="s">
        <v>83</v>
      </c>
      <c r="N214" s="191">
        <v>54</v>
      </c>
      <c r="O214" s="191">
        <f t="shared" si="65"/>
        <v>270</v>
      </c>
      <c r="P214" s="192" t="s">
        <v>42</v>
      </c>
      <c r="Q214" s="193">
        <v>6.22</v>
      </c>
      <c r="R214" s="194">
        <f t="shared" si="62"/>
        <v>7.1641791044776193E-2</v>
      </c>
      <c r="S214" s="195">
        <v>6.7</v>
      </c>
      <c r="T214" s="196">
        <f t="shared" si="63"/>
        <v>33.5</v>
      </c>
      <c r="U214" s="197">
        <f t="shared" si="64"/>
        <v>41.21</v>
      </c>
      <c r="V214" s="288" t="s">
        <v>84</v>
      </c>
    </row>
    <row r="215" spans="1:22" x14ac:dyDescent="0.25">
      <c r="A215" s="183" t="s">
        <v>719</v>
      </c>
      <c r="B215" s="184" t="s">
        <v>720</v>
      </c>
      <c r="C215" s="272" t="s">
        <v>837</v>
      </c>
      <c r="D215" s="307" t="s">
        <v>838</v>
      </c>
      <c r="E215" s="215" t="s">
        <v>839</v>
      </c>
      <c r="F215" s="185" t="s">
        <v>830</v>
      </c>
      <c r="G215" s="204" t="s">
        <v>840</v>
      </c>
      <c r="H215" s="189"/>
      <c r="I215" s="188" t="s">
        <v>841</v>
      </c>
      <c r="J215" s="189" t="s">
        <v>833</v>
      </c>
      <c r="K215" s="190">
        <v>16</v>
      </c>
      <c r="L215" s="191" t="s">
        <v>30</v>
      </c>
      <c r="M215" s="191" t="s">
        <v>83</v>
      </c>
      <c r="N215" s="191">
        <v>24</v>
      </c>
      <c r="O215" s="191">
        <f t="shared" si="65"/>
        <v>384</v>
      </c>
      <c r="P215" s="192" t="s">
        <v>42</v>
      </c>
      <c r="Q215" s="193">
        <v>6</v>
      </c>
      <c r="R215" s="194">
        <f t="shared" si="62"/>
        <v>3.2258064516129115E-2</v>
      </c>
      <c r="S215" s="195">
        <v>6.2</v>
      </c>
      <c r="T215" s="196">
        <f t="shared" si="63"/>
        <v>99.2</v>
      </c>
      <c r="U215" s="197">
        <f t="shared" si="64"/>
        <v>122.02</v>
      </c>
      <c r="V215" s="288" t="s">
        <v>84</v>
      </c>
    </row>
    <row r="216" spans="1:22" x14ac:dyDescent="0.25">
      <c r="A216" s="183" t="s">
        <v>719</v>
      </c>
      <c r="B216" s="306" t="s">
        <v>720</v>
      </c>
      <c r="C216" s="303">
        <v>738640023</v>
      </c>
      <c r="D216" s="303"/>
      <c r="E216" s="215" t="s">
        <v>842</v>
      </c>
      <c r="F216" s="185" t="s">
        <v>843</v>
      </c>
      <c r="G216" s="191" t="s">
        <v>831</v>
      </c>
      <c r="H216" s="189"/>
      <c r="I216" s="188" t="s">
        <v>844</v>
      </c>
      <c r="J216" s="189" t="s">
        <v>845</v>
      </c>
      <c r="K216" s="190">
        <v>2</v>
      </c>
      <c r="L216" s="191" t="s">
        <v>30</v>
      </c>
      <c r="M216" s="191" t="s">
        <v>83</v>
      </c>
      <c r="N216" s="191">
        <v>72</v>
      </c>
      <c r="O216" s="191">
        <f t="shared" si="65"/>
        <v>144</v>
      </c>
      <c r="P216" s="192" t="s">
        <v>42</v>
      </c>
      <c r="Q216" s="193">
        <v>8.25</v>
      </c>
      <c r="R216" s="194">
        <f t="shared" si="62"/>
        <v>5.1724137931034364E-2</v>
      </c>
      <c r="S216" s="195">
        <v>8.6999999999999993</v>
      </c>
      <c r="T216" s="196">
        <f t="shared" si="63"/>
        <v>17.399999999999999</v>
      </c>
      <c r="U216" s="197">
        <f t="shared" si="64"/>
        <v>21.4</v>
      </c>
      <c r="V216" s="288" t="s">
        <v>84</v>
      </c>
    </row>
    <row r="217" spans="1:22" x14ac:dyDescent="0.25">
      <c r="A217" s="183" t="s">
        <v>719</v>
      </c>
      <c r="B217" s="306" t="s">
        <v>720</v>
      </c>
      <c r="C217" s="303">
        <v>738640024</v>
      </c>
      <c r="D217" s="303"/>
      <c r="E217" s="215" t="s">
        <v>846</v>
      </c>
      <c r="F217" s="185" t="s">
        <v>843</v>
      </c>
      <c r="G217" s="191" t="s">
        <v>579</v>
      </c>
      <c r="H217" s="189"/>
      <c r="I217" s="188" t="s">
        <v>844</v>
      </c>
      <c r="J217" s="189" t="s">
        <v>845</v>
      </c>
      <c r="K217" s="190">
        <v>5</v>
      </c>
      <c r="L217" s="191" t="s">
        <v>30</v>
      </c>
      <c r="M217" s="191" t="s">
        <v>83</v>
      </c>
      <c r="N217" s="191">
        <v>48</v>
      </c>
      <c r="O217" s="191">
        <f t="shared" si="65"/>
        <v>240</v>
      </c>
      <c r="P217" s="192" t="s">
        <v>42</v>
      </c>
      <c r="Q217" s="193">
        <v>6.83</v>
      </c>
      <c r="R217" s="194">
        <f t="shared" si="62"/>
        <v>5.1388888888888928E-2</v>
      </c>
      <c r="S217" s="195">
        <v>7.2</v>
      </c>
      <c r="T217" s="196">
        <f t="shared" si="63"/>
        <v>36</v>
      </c>
      <c r="U217" s="197">
        <f t="shared" si="64"/>
        <v>44.28</v>
      </c>
      <c r="V217" s="288" t="s">
        <v>84</v>
      </c>
    </row>
    <row r="218" spans="1:22" x14ac:dyDescent="0.25">
      <c r="A218" s="183" t="s">
        <v>719</v>
      </c>
      <c r="B218" s="306" t="s">
        <v>720</v>
      </c>
      <c r="C218" s="304" t="s">
        <v>847</v>
      </c>
      <c r="D218" s="305"/>
      <c r="E218" s="215" t="s">
        <v>848</v>
      </c>
      <c r="F218" s="185" t="s">
        <v>843</v>
      </c>
      <c r="G218" s="191" t="s">
        <v>775</v>
      </c>
      <c r="H218" s="189"/>
      <c r="I218" s="188" t="s">
        <v>844</v>
      </c>
      <c r="J218" s="189" t="s">
        <v>845</v>
      </c>
      <c r="K218" s="190">
        <v>20</v>
      </c>
      <c r="L218" s="191" t="s">
        <v>30</v>
      </c>
      <c r="M218" s="191" t="s">
        <v>83</v>
      </c>
      <c r="N218" s="191">
        <v>24</v>
      </c>
      <c r="O218" s="191">
        <f t="shared" si="65"/>
        <v>480</v>
      </c>
      <c r="P218" s="192" t="s">
        <v>42</v>
      </c>
      <c r="Q218" s="193">
        <v>6.22</v>
      </c>
      <c r="R218" s="194">
        <f t="shared" si="62"/>
        <v>4.3076923076923124E-2</v>
      </c>
      <c r="S218" s="195">
        <v>6.5</v>
      </c>
      <c r="T218" s="196">
        <f t="shared" si="63"/>
        <v>130</v>
      </c>
      <c r="U218" s="197">
        <f t="shared" si="64"/>
        <v>159.9</v>
      </c>
      <c r="V218" s="288" t="s">
        <v>84</v>
      </c>
    </row>
    <row r="219" spans="1:22" x14ac:dyDescent="0.25">
      <c r="A219" s="183" t="s">
        <v>786</v>
      </c>
      <c r="B219" s="306" t="s">
        <v>787</v>
      </c>
      <c r="C219" s="303">
        <v>738650005</v>
      </c>
      <c r="D219" s="303"/>
      <c r="E219" s="215" t="s">
        <v>849</v>
      </c>
      <c r="F219" s="185" t="s">
        <v>850</v>
      </c>
      <c r="G219" s="191"/>
      <c r="H219" s="189"/>
      <c r="I219" s="188" t="s">
        <v>851</v>
      </c>
      <c r="J219" s="189" t="s">
        <v>852</v>
      </c>
      <c r="K219" s="190" t="s">
        <v>853</v>
      </c>
      <c r="L219" s="191" t="s">
        <v>30</v>
      </c>
      <c r="M219" s="191" t="s">
        <v>31</v>
      </c>
      <c r="N219" s="191">
        <v>48</v>
      </c>
      <c r="O219" s="191">
        <f t="shared" si="65"/>
        <v>1200</v>
      </c>
      <c r="P219" s="192"/>
      <c r="Q219" s="193">
        <v>0.18099999999999999</v>
      </c>
      <c r="R219" s="194">
        <f t="shared" si="62"/>
        <v>4.7368421052631615E-2</v>
      </c>
      <c r="S219" s="195">
        <v>0.19</v>
      </c>
      <c r="T219" s="196">
        <f t="shared" si="63"/>
        <v>4.75</v>
      </c>
      <c r="U219" s="197">
        <f t="shared" si="64"/>
        <v>5.84</v>
      </c>
      <c r="V219" s="288" t="s">
        <v>32</v>
      </c>
    </row>
    <row r="220" spans="1:22" x14ac:dyDescent="0.25">
      <c r="A220" s="183" t="s">
        <v>786</v>
      </c>
      <c r="B220" s="184" t="s">
        <v>787</v>
      </c>
      <c r="C220" s="222">
        <v>734000094</v>
      </c>
      <c r="D220" s="222" t="s">
        <v>854</v>
      </c>
      <c r="E220" s="215" t="s">
        <v>855</v>
      </c>
      <c r="F220" s="185" t="s">
        <v>856</v>
      </c>
      <c r="G220" s="191"/>
      <c r="H220" s="189"/>
      <c r="I220" s="188" t="s">
        <v>857</v>
      </c>
      <c r="J220" s="189" t="s">
        <v>858</v>
      </c>
      <c r="K220" s="190">
        <v>25</v>
      </c>
      <c r="L220" s="191" t="s">
        <v>30</v>
      </c>
      <c r="M220" s="191" t="s">
        <v>31</v>
      </c>
      <c r="N220" s="191">
        <v>48</v>
      </c>
      <c r="O220" s="191">
        <f t="shared" si="65"/>
        <v>1200</v>
      </c>
      <c r="P220" s="192"/>
      <c r="Q220" s="193">
        <v>0.187</v>
      </c>
      <c r="R220" s="194">
        <f t="shared" si="62"/>
        <v>6.5000000000000058E-2</v>
      </c>
      <c r="S220" s="195">
        <v>0.2</v>
      </c>
      <c r="T220" s="196">
        <f t="shared" si="63"/>
        <v>5</v>
      </c>
      <c r="U220" s="197">
        <f t="shared" si="64"/>
        <v>6.15</v>
      </c>
      <c r="V220" s="288" t="s">
        <v>32</v>
      </c>
    </row>
    <row r="221" spans="1:22" x14ac:dyDescent="0.25">
      <c r="A221" s="183" t="s">
        <v>786</v>
      </c>
      <c r="B221" s="184" t="s">
        <v>787</v>
      </c>
      <c r="C221" s="222">
        <v>738650038</v>
      </c>
      <c r="D221" s="222" t="s">
        <v>859</v>
      </c>
      <c r="E221" s="215" t="s">
        <v>860</v>
      </c>
      <c r="F221" s="185" t="s">
        <v>861</v>
      </c>
      <c r="G221" s="208"/>
      <c r="H221" s="209"/>
      <c r="I221" s="188" t="s">
        <v>862</v>
      </c>
      <c r="J221" s="189" t="s">
        <v>863</v>
      </c>
      <c r="K221" s="190">
        <v>25</v>
      </c>
      <c r="L221" s="191" t="s">
        <v>30</v>
      </c>
      <c r="M221" s="191" t="s">
        <v>31</v>
      </c>
      <c r="N221" s="191">
        <v>42</v>
      </c>
      <c r="O221" s="191">
        <f t="shared" si="65"/>
        <v>1050</v>
      </c>
      <c r="P221" s="192"/>
      <c r="Q221" s="193">
        <v>0.43</v>
      </c>
      <c r="R221" s="194">
        <f t="shared" si="62"/>
        <v>8.5106382978723416E-2</v>
      </c>
      <c r="S221" s="195">
        <v>0.47</v>
      </c>
      <c r="T221" s="196">
        <f t="shared" si="63"/>
        <v>11.75</v>
      </c>
      <c r="U221" s="197">
        <f t="shared" si="64"/>
        <v>14.45</v>
      </c>
      <c r="V221" s="288" t="s">
        <v>43</v>
      </c>
    </row>
    <row r="222" spans="1:22" x14ac:dyDescent="0.25">
      <c r="A222" s="183" t="s">
        <v>786</v>
      </c>
      <c r="B222" s="184" t="s">
        <v>787</v>
      </c>
      <c r="C222" s="222">
        <v>734000115</v>
      </c>
      <c r="D222" s="222" t="s">
        <v>864</v>
      </c>
      <c r="E222" s="215" t="s">
        <v>865</v>
      </c>
      <c r="F222" s="185" t="s">
        <v>866</v>
      </c>
      <c r="G222" s="208"/>
      <c r="H222" s="209"/>
      <c r="I222" s="188" t="s">
        <v>867</v>
      </c>
      <c r="J222" s="189" t="s">
        <v>868</v>
      </c>
      <c r="K222" s="190" t="s">
        <v>853</v>
      </c>
      <c r="L222" s="191" t="s">
        <v>30</v>
      </c>
      <c r="M222" s="191" t="s">
        <v>31</v>
      </c>
      <c r="N222" s="191">
        <v>48</v>
      </c>
      <c r="O222" s="191">
        <f t="shared" si="65"/>
        <v>1200</v>
      </c>
      <c r="P222" s="192"/>
      <c r="Q222" s="193">
        <v>0.33300000000000002</v>
      </c>
      <c r="R222" s="194">
        <f t="shared" si="62"/>
        <v>2.0588235294117685E-2</v>
      </c>
      <c r="S222" s="195">
        <v>0.34</v>
      </c>
      <c r="T222" s="196">
        <f t="shared" si="63"/>
        <v>8.5</v>
      </c>
      <c r="U222" s="197">
        <f t="shared" si="64"/>
        <v>10.46</v>
      </c>
      <c r="V222" s="288" t="s">
        <v>32</v>
      </c>
    </row>
    <row r="223" spans="1:22" x14ac:dyDescent="0.25">
      <c r="A223" s="183" t="s">
        <v>786</v>
      </c>
      <c r="B223" s="184" t="s">
        <v>787</v>
      </c>
      <c r="C223" s="222">
        <v>738650030</v>
      </c>
      <c r="D223" s="222" t="s">
        <v>869</v>
      </c>
      <c r="E223" s="215" t="s">
        <v>870</v>
      </c>
      <c r="F223" s="185" t="s">
        <v>871</v>
      </c>
      <c r="G223" s="208"/>
      <c r="H223" s="209"/>
      <c r="I223" s="188" t="s">
        <v>872</v>
      </c>
      <c r="J223" s="189" t="s">
        <v>873</v>
      </c>
      <c r="K223" s="190">
        <v>25</v>
      </c>
      <c r="L223" s="191" t="s">
        <v>30</v>
      </c>
      <c r="M223" s="191" t="s">
        <v>31</v>
      </c>
      <c r="N223" s="191">
        <v>42</v>
      </c>
      <c r="O223" s="191">
        <f t="shared" si="65"/>
        <v>1050</v>
      </c>
      <c r="P223" s="192" t="s">
        <v>42</v>
      </c>
      <c r="Q223" s="193">
        <v>0.68200000000000005</v>
      </c>
      <c r="R223" s="194">
        <f t="shared" si="62"/>
        <v>9.0666666666666562E-2</v>
      </c>
      <c r="S223" s="195">
        <v>0.75</v>
      </c>
      <c r="T223" s="196">
        <f t="shared" si="63"/>
        <v>18.75</v>
      </c>
      <c r="U223" s="197">
        <f t="shared" si="64"/>
        <v>23.06</v>
      </c>
      <c r="V223" s="288" t="s">
        <v>43</v>
      </c>
    </row>
    <row r="224" spans="1:22" x14ac:dyDescent="0.25">
      <c r="A224" s="183" t="s">
        <v>786</v>
      </c>
      <c r="B224" s="184" t="s">
        <v>787</v>
      </c>
      <c r="C224" s="222">
        <v>738640029</v>
      </c>
      <c r="D224" s="222" t="s">
        <v>874</v>
      </c>
      <c r="E224" s="215" t="s">
        <v>875</v>
      </c>
      <c r="F224" s="185" t="s">
        <v>876</v>
      </c>
      <c r="G224" s="191"/>
      <c r="H224" s="189"/>
      <c r="I224" s="188" t="s">
        <v>877</v>
      </c>
      <c r="J224" s="189" t="s">
        <v>852</v>
      </c>
      <c r="K224" s="190">
        <v>25</v>
      </c>
      <c r="L224" s="191" t="s">
        <v>30</v>
      </c>
      <c r="M224" s="191" t="s">
        <v>31</v>
      </c>
      <c r="N224" s="191">
        <v>42</v>
      </c>
      <c r="O224" s="191">
        <f t="shared" si="65"/>
        <v>1050</v>
      </c>
      <c r="P224" s="192" t="s">
        <v>42</v>
      </c>
      <c r="Q224" s="193">
        <v>1.167</v>
      </c>
      <c r="R224" s="194">
        <f t="shared" si="62"/>
        <v>3.5537190082644554E-2</v>
      </c>
      <c r="S224" s="195">
        <v>1.21</v>
      </c>
      <c r="T224" s="196">
        <f t="shared" si="63"/>
        <v>30.25</v>
      </c>
      <c r="U224" s="197">
        <f t="shared" si="64"/>
        <v>37.21</v>
      </c>
      <c r="V224" s="288" t="s">
        <v>43</v>
      </c>
    </row>
    <row r="225" spans="1:22" x14ac:dyDescent="0.25">
      <c r="A225" s="183" t="s">
        <v>878</v>
      </c>
      <c r="B225" s="184" t="s">
        <v>879</v>
      </c>
      <c r="C225" s="222">
        <v>734000038</v>
      </c>
      <c r="D225" s="222" t="s">
        <v>880</v>
      </c>
      <c r="E225" s="215" t="s">
        <v>881</v>
      </c>
      <c r="F225" s="185" t="s">
        <v>882</v>
      </c>
      <c r="G225" s="191"/>
      <c r="H225" s="189"/>
      <c r="I225" s="188" t="s">
        <v>883</v>
      </c>
      <c r="J225" s="189" t="s">
        <v>884</v>
      </c>
      <c r="K225" s="190" t="s">
        <v>853</v>
      </c>
      <c r="L225" s="191" t="s">
        <v>30</v>
      </c>
      <c r="M225" s="191" t="s">
        <v>31</v>
      </c>
      <c r="N225" s="191">
        <v>48</v>
      </c>
      <c r="O225" s="191">
        <f t="shared" si="65"/>
        <v>1200</v>
      </c>
      <c r="P225" s="192"/>
      <c r="Q225" s="193">
        <v>0.317</v>
      </c>
      <c r="R225" s="194">
        <f t="shared" si="62"/>
        <v>3.9393939393939426E-2</v>
      </c>
      <c r="S225" s="195">
        <v>0.33</v>
      </c>
      <c r="T225" s="196">
        <f t="shared" si="63"/>
        <v>8.25</v>
      </c>
      <c r="U225" s="197">
        <f t="shared" si="64"/>
        <v>10.15</v>
      </c>
      <c r="V225" s="288" t="s">
        <v>32</v>
      </c>
    </row>
    <row r="226" spans="1:22" x14ac:dyDescent="0.25">
      <c r="A226" s="183" t="s">
        <v>878</v>
      </c>
      <c r="B226" s="184" t="s">
        <v>879</v>
      </c>
      <c r="C226" s="222">
        <v>734000047</v>
      </c>
      <c r="D226" s="222" t="s">
        <v>885</v>
      </c>
      <c r="E226" s="215" t="s">
        <v>886</v>
      </c>
      <c r="F226" s="185" t="s">
        <v>887</v>
      </c>
      <c r="G226" s="191"/>
      <c r="H226" s="189"/>
      <c r="I226" s="188" t="s">
        <v>888</v>
      </c>
      <c r="J226" s="189" t="s">
        <v>889</v>
      </c>
      <c r="K226" s="190" t="s">
        <v>853</v>
      </c>
      <c r="L226" s="191" t="s">
        <v>30</v>
      </c>
      <c r="M226" s="191" t="s">
        <v>31</v>
      </c>
      <c r="N226" s="191">
        <v>48</v>
      </c>
      <c r="O226" s="191">
        <f t="shared" si="65"/>
        <v>1200</v>
      </c>
      <c r="P226" s="192"/>
      <c r="Q226" s="193">
        <v>0.17399999999999999</v>
      </c>
      <c r="R226" s="194">
        <f t="shared" si="62"/>
        <v>8.4210526315789513E-2</v>
      </c>
      <c r="S226" s="195">
        <v>0.19</v>
      </c>
      <c r="T226" s="196">
        <f t="shared" si="63"/>
        <v>4.75</v>
      </c>
      <c r="U226" s="197">
        <f t="shared" si="64"/>
        <v>5.84</v>
      </c>
      <c r="V226" s="288" t="s">
        <v>32</v>
      </c>
    </row>
    <row r="227" spans="1:22" x14ac:dyDescent="0.25">
      <c r="A227" s="183" t="s">
        <v>878</v>
      </c>
      <c r="B227" s="184" t="s">
        <v>879</v>
      </c>
      <c r="C227" s="222">
        <v>734000169</v>
      </c>
      <c r="D227" s="222" t="s">
        <v>890</v>
      </c>
      <c r="E227" s="215" t="s">
        <v>891</v>
      </c>
      <c r="F227" s="185" t="s">
        <v>892</v>
      </c>
      <c r="G227" s="191"/>
      <c r="H227" s="189"/>
      <c r="I227" s="188" t="s">
        <v>893</v>
      </c>
      <c r="J227" s="189" t="s">
        <v>889</v>
      </c>
      <c r="K227" s="190" t="s">
        <v>853</v>
      </c>
      <c r="L227" s="191" t="s">
        <v>30</v>
      </c>
      <c r="M227" s="191" t="s">
        <v>31</v>
      </c>
      <c r="N227" s="191">
        <v>48</v>
      </c>
      <c r="O227" s="191">
        <f t="shared" si="65"/>
        <v>1200</v>
      </c>
      <c r="P227" s="192"/>
      <c r="Q227" s="193">
        <v>0.2</v>
      </c>
      <c r="R227" s="194">
        <f t="shared" si="62"/>
        <v>4.7619047619047561E-2</v>
      </c>
      <c r="S227" s="195">
        <v>0.21</v>
      </c>
      <c r="T227" s="196">
        <f t="shared" si="63"/>
        <v>5.25</v>
      </c>
      <c r="U227" s="197">
        <f t="shared" si="64"/>
        <v>6.46</v>
      </c>
      <c r="V227" s="288" t="s">
        <v>32</v>
      </c>
    </row>
    <row r="228" spans="1:22" x14ac:dyDescent="0.25">
      <c r="A228" s="183" t="s">
        <v>878</v>
      </c>
      <c r="B228" s="184" t="s">
        <v>879</v>
      </c>
      <c r="C228" s="222">
        <v>734000175</v>
      </c>
      <c r="D228" s="222" t="s">
        <v>894</v>
      </c>
      <c r="E228" s="215" t="s">
        <v>895</v>
      </c>
      <c r="F228" s="185" t="s">
        <v>896</v>
      </c>
      <c r="G228" s="191"/>
      <c r="H228" s="189"/>
      <c r="I228" s="188" t="s">
        <v>897</v>
      </c>
      <c r="J228" s="189" t="s">
        <v>898</v>
      </c>
      <c r="K228" s="190" t="s">
        <v>853</v>
      </c>
      <c r="L228" s="191" t="s">
        <v>30</v>
      </c>
      <c r="M228" s="191" t="s">
        <v>31</v>
      </c>
      <c r="N228" s="191">
        <v>48</v>
      </c>
      <c r="O228" s="191">
        <f t="shared" si="65"/>
        <v>1200</v>
      </c>
      <c r="P228" s="192"/>
      <c r="Q228" s="193">
        <v>0.2</v>
      </c>
      <c r="R228" s="194">
        <f t="shared" si="62"/>
        <v>9.0909090909090828E-2</v>
      </c>
      <c r="S228" s="195">
        <v>0.22</v>
      </c>
      <c r="T228" s="196">
        <f t="shared" si="63"/>
        <v>5.5</v>
      </c>
      <c r="U228" s="197">
        <f t="shared" si="64"/>
        <v>6.77</v>
      </c>
      <c r="V228" s="288" t="s">
        <v>32</v>
      </c>
    </row>
    <row r="229" spans="1:22" x14ac:dyDescent="0.25">
      <c r="A229" s="183" t="s">
        <v>878</v>
      </c>
      <c r="B229" s="184" t="s">
        <v>879</v>
      </c>
      <c r="C229" s="222"/>
      <c r="D229" s="222" t="s">
        <v>899</v>
      </c>
      <c r="E229" s="215"/>
      <c r="F229" s="185" t="s">
        <v>900</v>
      </c>
      <c r="G229" s="191"/>
      <c r="H229" s="189"/>
      <c r="I229" s="188" t="s">
        <v>901</v>
      </c>
      <c r="J229" s="189" t="s">
        <v>902</v>
      </c>
      <c r="K229" s="190">
        <v>25</v>
      </c>
      <c r="L229" s="191" t="s">
        <v>30</v>
      </c>
      <c r="M229" s="191" t="s">
        <v>31</v>
      </c>
      <c r="N229" s="191">
        <v>42</v>
      </c>
      <c r="O229" s="191">
        <f t="shared" si="65"/>
        <v>1050</v>
      </c>
      <c r="P229" s="192"/>
      <c r="Q229" s="193"/>
      <c r="R229" s="194"/>
      <c r="S229" s="195">
        <v>0.5</v>
      </c>
      <c r="T229" s="196">
        <f t="shared" si="63"/>
        <v>12.5</v>
      </c>
      <c r="U229" s="197">
        <f t="shared" si="64"/>
        <v>15.38</v>
      </c>
      <c r="V229" s="288" t="s">
        <v>43</v>
      </c>
    </row>
    <row r="230" spans="1:22" x14ac:dyDescent="0.25">
      <c r="A230" s="183" t="s">
        <v>878</v>
      </c>
      <c r="B230" s="184" t="s">
        <v>879</v>
      </c>
      <c r="C230" s="222">
        <v>738620212</v>
      </c>
      <c r="D230" s="222" t="s">
        <v>903</v>
      </c>
      <c r="E230" s="215" t="s">
        <v>904</v>
      </c>
      <c r="F230" s="185" t="s">
        <v>905</v>
      </c>
      <c r="G230" s="191"/>
      <c r="H230" s="189"/>
      <c r="I230" s="188" t="s">
        <v>906</v>
      </c>
      <c r="J230" s="189" t="s">
        <v>907</v>
      </c>
      <c r="K230" s="190" t="s">
        <v>908</v>
      </c>
      <c r="L230" s="191" t="s">
        <v>30</v>
      </c>
      <c r="M230" s="191" t="s">
        <v>31</v>
      </c>
      <c r="N230" s="191">
        <v>54</v>
      </c>
      <c r="O230" s="191">
        <f t="shared" si="65"/>
        <v>540</v>
      </c>
      <c r="P230" s="192"/>
      <c r="Q230" s="193">
        <v>1.177</v>
      </c>
      <c r="R230" s="194">
        <f t="shared" si="62"/>
        <v>0.10152671755725196</v>
      </c>
      <c r="S230" s="195">
        <v>1.31</v>
      </c>
      <c r="T230" s="196">
        <f t="shared" si="63"/>
        <v>13.1</v>
      </c>
      <c r="U230" s="197">
        <f t="shared" si="64"/>
        <v>16.11</v>
      </c>
      <c r="V230" s="288" t="s">
        <v>43</v>
      </c>
    </row>
    <row r="231" spans="1:22" x14ac:dyDescent="0.25">
      <c r="A231" s="183" t="s">
        <v>878</v>
      </c>
      <c r="B231" s="184" t="s">
        <v>879</v>
      </c>
      <c r="C231" s="222">
        <v>738620181</v>
      </c>
      <c r="D231" s="222" t="s">
        <v>909</v>
      </c>
      <c r="E231" s="215" t="s">
        <v>910</v>
      </c>
      <c r="F231" s="185" t="s">
        <v>911</v>
      </c>
      <c r="G231" s="191"/>
      <c r="H231" s="189"/>
      <c r="I231" s="188" t="s">
        <v>912</v>
      </c>
      <c r="J231" s="189" t="s">
        <v>913</v>
      </c>
      <c r="K231" s="190" t="s">
        <v>853</v>
      </c>
      <c r="L231" s="191" t="s">
        <v>30</v>
      </c>
      <c r="M231" s="191" t="s">
        <v>31</v>
      </c>
      <c r="N231" s="191">
        <v>42</v>
      </c>
      <c r="O231" s="191">
        <f t="shared" si="65"/>
        <v>1050</v>
      </c>
      <c r="P231" s="192"/>
      <c r="Q231" s="193">
        <v>0.45</v>
      </c>
      <c r="R231" s="194">
        <f t="shared" si="62"/>
        <v>0.11764705882352944</v>
      </c>
      <c r="S231" s="195">
        <v>0.51</v>
      </c>
      <c r="T231" s="196">
        <f t="shared" si="63"/>
        <v>12.75</v>
      </c>
      <c r="U231" s="197">
        <f t="shared" si="64"/>
        <v>15.68</v>
      </c>
      <c r="V231" s="288" t="s">
        <v>32</v>
      </c>
    </row>
    <row r="232" spans="1:22" x14ac:dyDescent="0.25">
      <c r="A232" s="183" t="s">
        <v>878</v>
      </c>
      <c r="B232" s="184" t="s">
        <v>879</v>
      </c>
      <c r="C232" s="222">
        <v>738620230</v>
      </c>
      <c r="D232" s="222" t="s">
        <v>914</v>
      </c>
      <c r="E232" s="215" t="s">
        <v>915</v>
      </c>
      <c r="F232" s="185" t="s">
        <v>916</v>
      </c>
      <c r="G232" s="191"/>
      <c r="H232" s="189"/>
      <c r="I232" s="188" t="s">
        <v>917</v>
      </c>
      <c r="J232" s="189" t="s">
        <v>918</v>
      </c>
      <c r="K232" s="190" t="s">
        <v>853</v>
      </c>
      <c r="L232" s="191" t="s">
        <v>30</v>
      </c>
      <c r="M232" s="191" t="s">
        <v>31</v>
      </c>
      <c r="N232" s="186">
        <v>42</v>
      </c>
      <c r="O232" s="191">
        <f t="shared" si="65"/>
        <v>1050</v>
      </c>
      <c r="P232" s="192"/>
      <c r="Q232" s="193">
        <v>0.36799999999999999</v>
      </c>
      <c r="R232" s="194">
        <f t="shared" si="62"/>
        <v>0.29230769230769238</v>
      </c>
      <c r="S232" s="195">
        <v>0.52</v>
      </c>
      <c r="T232" s="196">
        <f t="shared" si="63"/>
        <v>13</v>
      </c>
      <c r="U232" s="197">
        <f t="shared" si="64"/>
        <v>15.99</v>
      </c>
      <c r="V232" s="288" t="s">
        <v>43</v>
      </c>
    </row>
    <row r="233" spans="1:22" x14ac:dyDescent="0.25">
      <c r="A233" s="183" t="s">
        <v>878</v>
      </c>
      <c r="B233" s="184" t="s">
        <v>879</v>
      </c>
      <c r="C233" s="222">
        <v>738620231</v>
      </c>
      <c r="D233" s="222" t="s">
        <v>919</v>
      </c>
      <c r="E233" s="215" t="s">
        <v>920</v>
      </c>
      <c r="F233" s="185" t="s">
        <v>921</v>
      </c>
      <c r="G233" s="191"/>
      <c r="H233" s="189"/>
      <c r="I233" s="188" t="s">
        <v>922</v>
      </c>
      <c r="J233" s="189" t="s">
        <v>918</v>
      </c>
      <c r="K233" s="190" t="s">
        <v>853</v>
      </c>
      <c r="L233" s="191" t="s">
        <v>30</v>
      </c>
      <c r="M233" s="191" t="s">
        <v>31</v>
      </c>
      <c r="N233" s="191">
        <v>42</v>
      </c>
      <c r="O233" s="191">
        <f t="shared" si="65"/>
        <v>1050</v>
      </c>
      <c r="P233" s="192"/>
      <c r="Q233" s="193">
        <v>0.35199999999999998</v>
      </c>
      <c r="R233" s="194">
        <f t="shared" si="62"/>
        <v>0.28163265306122454</v>
      </c>
      <c r="S233" s="195">
        <v>0.49</v>
      </c>
      <c r="T233" s="196">
        <f t="shared" si="63"/>
        <v>12.25</v>
      </c>
      <c r="U233" s="197">
        <f t="shared" si="64"/>
        <v>15.07</v>
      </c>
      <c r="V233" s="288" t="s">
        <v>43</v>
      </c>
    </row>
    <row r="234" spans="1:22" x14ac:dyDescent="0.25">
      <c r="A234" s="183" t="s">
        <v>878</v>
      </c>
      <c r="B234" s="184" t="s">
        <v>879</v>
      </c>
      <c r="C234" s="222">
        <v>738620022</v>
      </c>
      <c r="D234" s="222" t="s">
        <v>923</v>
      </c>
      <c r="E234" s="215" t="s">
        <v>924</v>
      </c>
      <c r="F234" s="185" t="s">
        <v>925</v>
      </c>
      <c r="G234" s="191"/>
      <c r="H234" s="189"/>
      <c r="I234" s="188" t="s">
        <v>926</v>
      </c>
      <c r="J234" s="189" t="s">
        <v>927</v>
      </c>
      <c r="K234" s="190" t="s">
        <v>928</v>
      </c>
      <c r="L234" s="191" t="s">
        <v>30</v>
      </c>
      <c r="M234" s="191" t="s">
        <v>31</v>
      </c>
      <c r="N234" s="191">
        <v>40</v>
      </c>
      <c r="O234" s="191">
        <f t="shared" si="65"/>
        <v>1200</v>
      </c>
      <c r="P234" s="192"/>
      <c r="Q234" s="193">
        <v>0.39800000000000002</v>
      </c>
      <c r="R234" s="194">
        <f t="shared" si="62"/>
        <v>7.4418604651162679E-2</v>
      </c>
      <c r="S234" s="195">
        <v>0.43</v>
      </c>
      <c r="T234" s="196">
        <f t="shared" si="63"/>
        <v>12.9</v>
      </c>
      <c r="U234" s="197">
        <f t="shared" si="64"/>
        <v>15.87</v>
      </c>
      <c r="V234" s="288" t="s">
        <v>32</v>
      </c>
    </row>
    <row r="235" spans="1:22" x14ac:dyDescent="0.25">
      <c r="A235" s="205" t="s">
        <v>750</v>
      </c>
      <c r="B235" s="206" t="s">
        <v>751</v>
      </c>
      <c r="C235" s="222">
        <v>738640065</v>
      </c>
      <c r="D235" s="222" t="s">
        <v>929</v>
      </c>
      <c r="E235" s="215" t="s">
        <v>930</v>
      </c>
      <c r="F235" s="185" t="s">
        <v>931</v>
      </c>
      <c r="G235" s="191"/>
      <c r="H235" s="189"/>
      <c r="I235" s="188" t="s">
        <v>932</v>
      </c>
      <c r="J235" s="189" t="s">
        <v>933</v>
      </c>
      <c r="K235" s="190">
        <v>30</v>
      </c>
      <c r="L235" s="191" t="s">
        <v>30</v>
      </c>
      <c r="M235" s="191" t="s">
        <v>31</v>
      </c>
      <c r="N235" s="191">
        <v>36</v>
      </c>
      <c r="O235" s="191">
        <f t="shared" si="65"/>
        <v>1080</v>
      </c>
      <c r="P235" s="192" t="s">
        <v>42</v>
      </c>
      <c r="Q235" s="193">
        <v>0.44</v>
      </c>
      <c r="R235" s="194">
        <f t="shared" si="62"/>
        <v>6.3829787234042534E-2</v>
      </c>
      <c r="S235" s="195">
        <v>0.47</v>
      </c>
      <c r="T235" s="196">
        <f t="shared" si="63"/>
        <v>14.1</v>
      </c>
      <c r="U235" s="197">
        <f t="shared" si="64"/>
        <v>17.34</v>
      </c>
      <c r="V235" s="288" t="s">
        <v>32</v>
      </c>
    </row>
    <row r="236" spans="1:22" x14ac:dyDescent="0.25">
      <c r="A236" s="205" t="s">
        <v>750</v>
      </c>
      <c r="B236" s="206" t="s">
        <v>751</v>
      </c>
      <c r="C236" s="222">
        <v>738640066</v>
      </c>
      <c r="D236" s="222" t="s">
        <v>934</v>
      </c>
      <c r="E236" s="215" t="s">
        <v>935</v>
      </c>
      <c r="F236" s="185" t="s">
        <v>936</v>
      </c>
      <c r="G236" s="191"/>
      <c r="H236" s="189"/>
      <c r="I236" s="188" t="s">
        <v>937</v>
      </c>
      <c r="J236" s="189" t="s">
        <v>938</v>
      </c>
      <c r="K236" s="190">
        <v>30</v>
      </c>
      <c r="L236" s="191" t="s">
        <v>30</v>
      </c>
      <c r="M236" s="191" t="s">
        <v>31</v>
      </c>
      <c r="N236" s="191">
        <v>36</v>
      </c>
      <c r="O236" s="191">
        <f t="shared" si="65"/>
        <v>1080</v>
      </c>
      <c r="P236" s="192" t="s">
        <v>42</v>
      </c>
      <c r="Q236" s="193">
        <v>0.59</v>
      </c>
      <c r="R236" s="194">
        <f t="shared" si="62"/>
        <v>6.34920634920636E-2</v>
      </c>
      <c r="S236" s="195">
        <v>0.63</v>
      </c>
      <c r="T236" s="196">
        <f t="shared" si="63"/>
        <v>18.899999999999999</v>
      </c>
      <c r="U236" s="197">
        <f t="shared" si="64"/>
        <v>23.25</v>
      </c>
      <c r="V236" s="288" t="s">
        <v>32</v>
      </c>
    </row>
    <row r="237" spans="1:22" x14ac:dyDescent="0.25">
      <c r="A237" s="205" t="s">
        <v>750</v>
      </c>
      <c r="B237" s="206" t="s">
        <v>751</v>
      </c>
      <c r="C237" s="222">
        <v>738640067</v>
      </c>
      <c r="D237" s="222" t="s">
        <v>939</v>
      </c>
      <c r="E237" s="215" t="s">
        <v>940</v>
      </c>
      <c r="F237" s="185" t="s">
        <v>941</v>
      </c>
      <c r="G237" s="191"/>
      <c r="H237" s="189"/>
      <c r="I237" s="188" t="s">
        <v>942</v>
      </c>
      <c r="J237" s="189" t="s">
        <v>943</v>
      </c>
      <c r="K237" s="190">
        <v>30</v>
      </c>
      <c r="L237" s="191" t="s">
        <v>30</v>
      </c>
      <c r="M237" s="191" t="s">
        <v>31</v>
      </c>
      <c r="N237" s="191">
        <v>36</v>
      </c>
      <c r="O237" s="191">
        <f t="shared" si="65"/>
        <v>1080</v>
      </c>
      <c r="P237" s="192" t="s">
        <v>42</v>
      </c>
      <c r="Q237" s="193">
        <v>0.57999999999999996</v>
      </c>
      <c r="R237" s="194">
        <f t="shared" si="62"/>
        <v>6.4516129032258118E-2</v>
      </c>
      <c r="S237" s="195">
        <v>0.62</v>
      </c>
      <c r="T237" s="196">
        <f t="shared" si="63"/>
        <v>18.600000000000001</v>
      </c>
      <c r="U237" s="197">
        <f t="shared" si="64"/>
        <v>22.88</v>
      </c>
      <c r="V237" s="288" t="s">
        <v>32</v>
      </c>
    </row>
    <row r="238" spans="1:22" x14ac:dyDescent="0.25">
      <c r="A238" s="205" t="s">
        <v>750</v>
      </c>
      <c r="B238" s="206" t="s">
        <v>751</v>
      </c>
      <c r="C238" s="222">
        <v>738640040</v>
      </c>
      <c r="D238" s="222" t="s">
        <v>944</v>
      </c>
      <c r="E238" s="215" t="s">
        <v>945</v>
      </c>
      <c r="F238" s="185" t="s">
        <v>946</v>
      </c>
      <c r="G238" s="191"/>
      <c r="H238" s="189"/>
      <c r="I238" s="188" t="s">
        <v>947</v>
      </c>
      <c r="J238" s="189" t="s">
        <v>948</v>
      </c>
      <c r="K238" s="190">
        <v>25</v>
      </c>
      <c r="L238" s="191" t="s">
        <v>30</v>
      </c>
      <c r="M238" s="191" t="s">
        <v>31</v>
      </c>
      <c r="N238" s="191">
        <v>42</v>
      </c>
      <c r="O238" s="191">
        <f t="shared" si="65"/>
        <v>1050</v>
      </c>
      <c r="P238" s="192" t="s">
        <v>42</v>
      </c>
      <c r="Q238" s="193">
        <v>0.48499999999999999</v>
      </c>
      <c r="R238" s="194">
        <f t="shared" si="62"/>
        <v>4.9019607843137303E-2</v>
      </c>
      <c r="S238" s="195">
        <v>0.51</v>
      </c>
      <c r="T238" s="196">
        <f t="shared" si="63"/>
        <v>12.75</v>
      </c>
      <c r="U238" s="197">
        <f t="shared" si="64"/>
        <v>15.68</v>
      </c>
      <c r="V238" s="288" t="s">
        <v>43</v>
      </c>
    </row>
    <row r="239" spans="1:22" x14ac:dyDescent="0.25">
      <c r="A239" s="205" t="s">
        <v>750</v>
      </c>
      <c r="B239" s="206" t="s">
        <v>751</v>
      </c>
      <c r="C239" s="222">
        <v>738640036</v>
      </c>
      <c r="D239" s="222" t="s">
        <v>949</v>
      </c>
      <c r="E239" s="215" t="s">
        <v>950</v>
      </c>
      <c r="F239" s="185" t="s">
        <v>951</v>
      </c>
      <c r="G239" s="186"/>
      <c r="H239" s="187"/>
      <c r="I239" s="200" t="s">
        <v>952</v>
      </c>
      <c r="J239" s="187" t="s">
        <v>953</v>
      </c>
      <c r="K239" s="210">
        <v>20</v>
      </c>
      <c r="L239" s="186" t="s">
        <v>30</v>
      </c>
      <c r="M239" s="186" t="s">
        <v>31</v>
      </c>
      <c r="N239" s="186">
        <v>48</v>
      </c>
      <c r="O239" s="191">
        <f t="shared" si="65"/>
        <v>960</v>
      </c>
      <c r="P239" s="211" t="s">
        <v>42</v>
      </c>
      <c r="Q239" s="212">
        <v>0.73499999999999999</v>
      </c>
      <c r="R239" s="194">
        <f t="shared" si="62"/>
        <v>4.5454545454545525E-2</v>
      </c>
      <c r="S239" s="213">
        <v>0.77</v>
      </c>
      <c r="T239" s="196">
        <f t="shared" si="63"/>
        <v>15.4</v>
      </c>
      <c r="U239" s="197">
        <f t="shared" si="64"/>
        <v>18.940000000000001</v>
      </c>
      <c r="V239" s="288" t="s">
        <v>43</v>
      </c>
    </row>
    <row r="240" spans="1:22" x14ac:dyDescent="0.25">
      <c r="A240" s="205" t="s">
        <v>750</v>
      </c>
      <c r="B240" s="206" t="s">
        <v>751</v>
      </c>
      <c r="C240" s="222">
        <v>738640038</v>
      </c>
      <c r="D240" s="222" t="s">
        <v>954</v>
      </c>
      <c r="E240" s="215" t="s">
        <v>955</v>
      </c>
      <c r="F240" s="185" t="s">
        <v>956</v>
      </c>
      <c r="G240" s="186"/>
      <c r="H240" s="187"/>
      <c r="I240" s="200" t="s">
        <v>957</v>
      </c>
      <c r="J240" s="187" t="s">
        <v>953</v>
      </c>
      <c r="K240" s="210">
        <v>20</v>
      </c>
      <c r="L240" s="186" t="s">
        <v>30</v>
      </c>
      <c r="M240" s="186" t="s">
        <v>31</v>
      </c>
      <c r="N240" s="186">
        <v>48</v>
      </c>
      <c r="O240" s="191">
        <f t="shared" si="65"/>
        <v>960</v>
      </c>
      <c r="P240" s="211" t="s">
        <v>42</v>
      </c>
      <c r="Q240" s="212">
        <v>0.71</v>
      </c>
      <c r="R240" s="194">
        <f t="shared" si="62"/>
        <v>5.3333333333333344E-2</v>
      </c>
      <c r="S240" s="213">
        <v>0.75</v>
      </c>
      <c r="T240" s="196">
        <f t="shared" si="63"/>
        <v>15</v>
      </c>
      <c r="U240" s="197">
        <f t="shared" si="64"/>
        <v>18.45</v>
      </c>
      <c r="V240" s="288" t="s">
        <v>43</v>
      </c>
    </row>
    <row r="241" spans="1:22" x14ac:dyDescent="0.25">
      <c r="A241" s="205" t="s">
        <v>750</v>
      </c>
      <c r="B241" s="206" t="s">
        <v>751</v>
      </c>
      <c r="C241" s="222">
        <v>738640056</v>
      </c>
      <c r="D241" s="222" t="s">
        <v>958</v>
      </c>
      <c r="E241" s="215" t="s">
        <v>959</v>
      </c>
      <c r="F241" s="185" t="s">
        <v>960</v>
      </c>
      <c r="G241" s="186"/>
      <c r="H241" s="187"/>
      <c r="I241" s="200" t="s">
        <v>961</v>
      </c>
      <c r="J241" s="187" t="s">
        <v>962</v>
      </c>
      <c r="K241" s="210">
        <v>20</v>
      </c>
      <c r="L241" s="186" t="s">
        <v>30</v>
      </c>
      <c r="M241" s="186" t="s">
        <v>31</v>
      </c>
      <c r="N241" s="186">
        <v>48</v>
      </c>
      <c r="O241" s="191">
        <f t="shared" si="65"/>
        <v>960</v>
      </c>
      <c r="P241" s="211" t="s">
        <v>42</v>
      </c>
      <c r="Q241" s="212">
        <v>0.45800000000000002</v>
      </c>
      <c r="R241" s="194">
        <f t="shared" si="62"/>
        <v>0.24918032786885236</v>
      </c>
      <c r="S241" s="214">
        <v>0.61</v>
      </c>
      <c r="T241" s="196">
        <f t="shared" si="63"/>
        <v>12.2</v>
      </c>
      <c r="U241" s="197">
        <f t="shared" si="64"/>
        <v>15.01</v>
      </c>
      <c r="V241" s="288" t="s">
        <v>43</v>
      </c>
    </row>
    <row r="242" spans="1:22" x14ac:dyDescent="0.25">
      <c r="A242" s="205" t="s">
        <v>750</v>
      </c>
      <c r="B242" s="206" t="s">
        <v>751</v>
      </c>
      <c r="C242" s="222">
        <v>738640033</v>
      </c>
      <c r="D242" s="222" t="s">
        <v>963</v>
      </c>
      <c r="E242" s="215" t="s">
        <v>964</v>
      </c>
      <c r="F242" s="185" t="s">
        <v>965</v>
      </c>
      <c r="G242" s="186"/>
      <c r="H242" s="187"/>
      <c r="I242" s="200" t="s">
        <v>966</v>
      </c>
      <c r="J242" s="187" t="s">
        <v>568</v>
      </c>
      <c r="K242" s="210">
        <v>7</v>
      </c>
      <c r="L242" s="186" t="s">
        <v>30</v>
      </c>
      <c r="M242" s="186" t="s">
        <v>31</v>
      </c>
      <c r="N242" s="186"/>
      <c r="O242" s="191"/>
      <c r="P242" s="211" t="s">
        <v>42</v>
      </c>
      <c r="Q242" s="212">
        <v>3.36</v>
      </c>
      <c r="R242" s="194">
        <f t="shared" ref="R242:R248" si="66">1-Q242/S242</f>
        <v>2.9673590504452063E-3</v>
      </c>
      <c r="S242" s="214">
        <v>3.37</v>
      </c>
      <c r="T242" s="196">
        <f t="shared" ref="T242:T248" si="67">ROUND(S242*K242, 2)</f>
        <v>23.59</v>
      </c>
      <c r="U242" s="197">
        <f t="shared" ref="U242:U248" si="68">ROUND(1.23*T242, 2)</f>
        <v>29.02</v>
      </c>
      <c r="V242" s="288" t="s">
        <v>43</v>
      </c>
    </row>
    <row r="243" spans="1:22" x14ac:dyDescent="0.25">
      <c r="A243" s="205" t="s">
        <v>750</v>
      </c>
      <c r="B243" s="206" t="s">
        <v>751</v>
      </c>
      <c r="C243" s="222">
        <v>738640016</v>
      </c>
      <c r="D243" s="222" t="s">
        <v>967</v>
      </c>
      <c r="E243" s="215" t="s">
        <v>968</v>
      </c>
      <c r="F243" s="185" t="s">
        <v>969</v>
      </c>
      <c r="G243" s="186"/>
      <c r="H243" s="187"/>
      <c r="I243" s="200" t="s">
        <v>970</v>
      </c>
      <c r="J243" s="187" t="s">
        <v>971</v>
      </c>
      <c r="K243" s="210">
        <v>25</v>
      </c>
      <c r="L243" s="186" t="s">
        <v>30</v>
      </c>
      <c r="M243" s="186" t="s">
        <v>31</v>
      </c>
      <c r="N243" s="186">
        <v>42</v>
      </c>
      <c r="O243" s="191">
        <f t="shared" ref="O243:O247" si="69">N243*K243</f>
        <v>1050</v>
      </c>
      <c r="P243" s="211" t="s">
        <v>42</v>
      </c>
      <c r="Q243" s="212">
        <v>1.1339999999999999</v>
      </c>
      <c r="R243" s="194">
        <f t="shared" si="66"/>
        <v>-3.5398230088494742E-3</v>
      </c>
      <c r="S243" s="214">
        <v>1.1299999999999999</v>
      </c>
      <c r="T243" s="196">
        <f t="shared" si="67"/>
        <v>28.25</v>
      </c>
      <c r="U243" s="197">
        <f t="shared" si="68"/>
        <v>34.75</v>
      </c>
      <c r="V243" s="288" t="s">
        <v>43</v>
      </c>
    </row>
    <row r="244" spans="1:22" x14ac:dyDescent="0.25">
      <c r="A244" s="205" t="s">
        <v>750</v>
      </c>
      <c r="B244" s="206" t="s">
        <v>751</v>
      </c>
      <c r="C244" s="222">
        <v>738640017</v>
      </c>
      <c r="D244" s="222" t="s">
        <v>972</v>
      </c>
      <c r="E244" s="215" t="s">
        <v>973</v>
      </c>
      <c r="F244" s="185" t="s">
        <v>974</v>
      </c>
      <c r="G244" s="186"/>
      <c r="H244" s="187"/>
      <c r="I244" s="200" t="s">
        <v>975</v>
      </c>
      <c r="J244" s="187" t="s">
        <v>971</v>
      </c>
      <c r="K244" s="210">
        <v>25</v>
      </c>
      <c r="L244" s="186" t="s">
        <v>30</v>
      </c>
      <c r="M244" s="186" t="s">
        <v>31</v>
      </c>
      <c r="N244" s="186">
        <v>42</v>
      </c>
      <c r="O244" s="191">
        <f t="shared" si="69"/>
        <v>1050</v>
      </c>
      <c r="P244" s="211" t="s">
        <v>42</v>
      </c>
      <c r="Q244" s="212">
        <v>1.0249999999999999</v>
      </c>
      <c r="R244" s="194">
        <f t="shared" si="66"/>
        <v>4.8543689320389438E-3</v>
      </c>
      <c r="S244" s="214">
        <v>1.03</v>
      </c>
      <c r="T244" s="196">
        <f t="shared" si="67"/>
        <v>25.75</v>
      </c>
      <c r="U244" s="197">
        <f t="shared" si="68"/>
        <v>31.67</v>
      </c>
      <c r="V244" s="288" t="s">
        <v>43</v>
      </c>
    </row>
    <row r="245" spans="1:22" x14ac:dyDescent="0.25">
      <c r="A245" s="205" t="s">
        <v>750</v>
      </c>
      <c r="B245" s="206" t="s">
        <v>751</v>
      </c>
      <c r="C245" s="222">
        <v>738640018</v>
      </c>
      <c r="D245" s="222" t="s">
        <v>976</v>
      </c>
      <c r="E245" s="215" t="s">
        <v>977</v>
      </c>
      <c r="F245" s="185" t="s">
        <v>978</v>
      </c>
      <c r="G245" s="186"/>
      <c r="H245" s="187"/>
      <c r="I245" s="200" t="s">
        <v>979</v>
      </c>
      <c r="J245" s="187" t="s">
        <v>980</v>
      </c>
      <c r="K245" s="210">
        <v>25</v>
      </c>
      <c r="L245" s="186" t="s">
        <v>30</v>
      </c>
      <c r="M245" s="186" t="s">
        <v>31</v>
      </c>
      <c r="N245" s="186">
        <v>42</v>
      </c>
      <c r="O245" s="191">
        <f t="shared" si="69"/>
        <v>1050</v>
      </c>
      <c r="P245" s="211" t="s">
        <v>42</v>
      </c>
      <c r="Q245" s="212">
        <v>1.167</v>
      </c>
      <c r="R245" s="194">
        <f t="shared" si="66"/>
        <v>-6.0344827586207295E-3</v>
      </c>
      <c r="S245" s="214">
        <v>1.1599999999999999</v>
      </c>
      <c r="T245" s="196">
        <f t="shared" si="67"/>
        <v>29</v>
      </c>
      <c r="U245" s="197">
        <f t="shared" si="68"/>
        <v>35.67</v>
      </c>
      <c r="V245" s="288" t="s">
        <v>43</v>
      </c>
    </row>
    <row r="246" spans="1:22" x14ac:dyDescent="0.25">
      <c r="A246" s="205" t="s">
        <v>750</v>
      </c>
      <c r="B246" s="206" t="s">
        <v>751</v>
      </c>
      <c r="C246" s="222">
        <v>738640075</v>
      </c>
      <c r="D246" s="222" t="s">
        <v>981</v>
      </c>
      <c r="E246" s="215" t="s">
        <v>982</v>
      </c>
      <c r="F246" s="185" t="s">
        <v>983</v>
      </c>
      <c r="G246" s="186"/>
      <c r="H246" s="187"/>
      <c r="I246" s="200" t="s">
        <v>984</v>
      </c>
      <c r="J246" s="187" t="s">
        <v>985</v>
      </c>
      <c r="K246" s="210">
        <v>25</v>
      </c>
      <c r="L246" s="186" t="s">
        <v>30</v>
      </c>
      <c r="M246" s="186" t="s">
        <v>31</v>
      </c>
      <c r="N246" s="186">
        <v>48</v>
      </c>
      <c r="O246" s="191">
        <f t="shared" si="69"/>
        <v>1200</v>
      </c>
      <c r="P246" s="211" t="s">
        <v>42</v>
      </c>
      <c r="Q246" s="212">
        <v>1.97</v>
      </c>
      <c r="R246" s="194">
        <f t="shared" si="66"/>
        <v>4.3689320388349606E-2</v>
      </c>
      <c r="S246" s="214">
        <v>2.06</v>
      </c>
      <c r="T246" s="196">
        <f t="shared" si="67"/>
        <v>51.5</v>
      </c>
      <c r="U246" s="197">
        <f t="shared" si="68"/>
        <v>63.35</v>
      </c>
      <c r="V246" s="288" t="s">
        <v>43</v>
      </c>
    </row>
    <row r="247" spans="1:22" x14ac:dyDescent="0.25">
      <c r="A247" s="205" t="s">
        <v>750</v>
      </c>
      <c r="B247" s="206" t="s">
        <v>751</v>
      </c>
      <c r="C247" s="222">
        <v>738360239</v>
      </c>
      <c r="D247" s="222" t="s">
        <v>986</v>
      </c>
      <c r="E247" s="215" t="s">
        <v>987</v>
      </c>
      <c r="F247" s="185" t="s">
        <v>988</v>
      </c>
      <c r="G247" s="186"/>
      <c r="H247" s="187"/>
      <c r="I247" s="200" t="s">
        <v>989</v>
      </c>
      <c r="J247" s="187" t="s">
        <v>990</v>
      </c>
      <c r="K247" s="210">
        <v>30</v>
      </c>
      <c r="L247" s="186" t="s">
        <v>636</v>
      </c>
      <c r="M247" s="186" t="s">
        <v>83</v>
      </c>
      <c r="N247" s="186">
        <v>18</v>
      </c>
      <c r="O247" s="191">
        <f t="shared" si="69"/>
        <v>540</v>
      </c>
      <c r="P247" s="211" t="s">
        <v>42</v>
      </c>
      <c r="Q247" s="212">
        <v>3.8759999999999999</v>
      </c>
      <c r="R247" s="194">
        <f t="shared" si="66"/>
        <v>0.10069605568445472</v>
      </c>
      <c r="S247" s="214">
        <v>4.3099999999999996</v>
      </c>
      <c r="T247" s="196">
        <f t="shared" si="67"/>
        <v>129.30000000000001</v>
      </c>
      <c r="U247" s="197">
        <f t="shared" si="68"/>
        <v>159.04</v>
      </c>
      <c r="V247" s="288" t="s">
        <v>32</v>
      </c>
    </row>
    <row r="248" spans="1:22" x14ac:dyDescent="0.25">
      <c r="A248" s="270" t="s">
        <v>750</v>
      </c>
      <c r="B248" s="271" t="s">
        <v>751</v>
      </c>
      <c r="C248" s="272"/>
      <c r="D248" s="272"/>
      <c r="E248" s="273"/>
      <c r="F248" s="274" t="s">
        <v>991</v>
      </c>
      <c r="G248" s="275"/>
      <c r="H248" s="276"/>
      <c r="I248" s="277" t="s">
        <v>992</v>
      </c>
      <c r="J248" s="276" t="s">
        <v>993</v>
      </c>
      <c r="K248" s="278">
        <v>2</v>
      </c>
      <c r="L248" s="275" t="s">
        <v>30</v>
      </c>
      <c r="M248" s="275" t="s">
        <v>618</v>
      </c>
      <c r="N248" s="275"/>
      <c r="O248" s="279"/>
      <c r="P248" s="280" t="s">
        <v>42</v>
      </c>
      <c r="Q248" s="281">
        <v>6.7830000000000004</v>
      </c>
      <c r="R248" s="282">
        <f t="shared" si="66"/>
        <v>3.0999999999999917E-2</v>
      </c>
      <c r="S248" s="283">
        <v>7</v>
      </c>
      <c r="T248" s="284">
        <f t="shared" si="67"/>
        <v>14</v>
      </c>
      <c r="U248" s="285">
        <f t="shared" si="68"/>
        <v>17.22</v>
      </c>
      <c r="V248" s="289" t="s">
        <v>48</v>
      </c>
    </row>
    <row r="249" spans="1:22" x14ac:dyDescent="0.25">
      <c r="A249" s="256"/>
      <c r="B249" s="256" t="s">
        <v>994</v>
      </c>
      <c r="C249" s="257" t="s">
        <v>995</v>
      </c>
      <c r="D249" s="257"/>
      <c r="E249" s="258"/>
      <c r="F249" s="259" t="s">
        <v>996</v>
      </c>
      <c r="G249" s="260"/>
      <c r="H249" s="261"/>
      <c r="I249" s="262"/>
      <c r="J249" s="261"/>
      <c r="K249" s="263">
        <v>1</v>
      </c>
      <c r="L249" s="260" t="s">
        <v>208</v>
      </c>
      <c r="M249" s="260" t="s">
        <v>997</v>
      </c>
      <c r="N249" s="260"/>
      <c r="O249" s="260"/>
      <c r="P249" s="264"/>
      <c r="Q249" s="265"/>
      <c r="R249" s="266"/>
      <c r="S249" s="267">
        <v>15</v>
      </c>
      <c r="T249" s="268">
        <f t="shared" ref="T249:T250" si="70">ROUND(S249*K249, 2)</f>
        <v>15</v>
      </c>
      <c r="U249" s="269">
        <f t="shared" ref="U249:U250" si="71">ROUND(1.23*T249, 2)</f>
        <v>18.45</v>
      </c>
      <c r="V249" s="290"/>
    </row>
    <row r="250" spans="1:22" x14ac:dyDescent="0.25">
      <c r="A250" s="256"/>
      <c r="B250" s="256" t="s">
        <v>994</v>
      </c>
      <c r="C250" s="257" t="s">
        <v>998</v>
      </c>
      <c r="D250" s="257"/>
      <c r="E250" s="258"/>
      <c r="F250" s="259" t="s">
        <v>999</v>
      </c>
      <c r="G250" s="260"/>
      <c r="H250" s="261"/>
      <c r="I250" s="262"/>
      <c r="J250" s="261"/>
      <c r="K250" s="263">
        <v>1</v>
      </c>
      <c r="L250" s="260" t="s">
        <v>208</v>
      </c>
      <c r="M250" s="260" t="s">
        <v>997</v>
      </c>
      <c r="N250" s="260"/>
      <c r="O250" s="260"/>
      <c r="P250" s="264"/>
      <c r="Q250" s="265"/>
      <c r="R250" s="266"/>
      <c r="S250" s="267">
        <v>19</v>
      </c>
      <c r="T250" s="268">
        <f t="shared" si="70"/>
        <v>19</v>
      </c>
      <c r="U250" s="269">
        <f t="shared" si="71"/>
        <v>23.37</v>
      </c>
      <c r="V250" s="290"/>
    </row>
    <row r="251" spans="1:22" x14ac:dyDescent="0.25">
      <c r="A251" s="256"/>
      <c r="B251" s="256" t="s">
        <v>994</v>
      </c>
      <c r="C251" s="257" t="s">
        <v>1000</v>
      </c>
      <c r="D251" s="257"/>
      <c r="E251" s="258"/>
      <c r="F251" s="259" t="s">
        <v>1001</v>
      </c>
      <c r="G251" s="260" t="s">
        <v>1002</v>
      </c>
      <c r="H251" s="261"/>
      <c r="I251" s="286" t="s">
        <v>1003</v>
      </c>
      <c r="J251" s="261"/>
      <c r="K251" s="263">
        <v>1</v>
      </c>
      <c r="L251" s="260" t="s">
        <v>208</v>
      </c>
      <c r="M251" s="260" t="s">
        <v>1004</v>
      </c>
      <c r="N251" s="260"/>
      <c r="O251" s="260"/>
      <c r="P251" s="264"/>
      <c r="Q251" s="265"/>
      <c r="R251" s="266"/>
      <c r="S251" s="267">
        <v>9</v>
      </c>
      <c r="T251" s="268">
        <f t="shared" ref="T251:T254" si="72">ROUND(S251*K251, 2)</f>
        <v>9</v>
      </c>
      <c r="U251" s="269">
        <f t="shared" ref="U251:U254" si="73">ROUND(1.23*T251, 2)</f>
        <v>11.07</v>
      </c>
      <c r="V251" s="290"/>
    </row>
    <row r="252" spans="1:22" x14ac:dyDescent="0.25">
      <c r="A252" s="256"/>
      <c r="B252" s="256" t="s">
        <v>994</v>
      </c>
      <c r="C252" s="257" t="s">
        <v>1005</v>
      </c>
      <c r="D252" s="257"/>
      <c r="E252" s="258"/>
      <c r="F252" s="259" t="s">
        <v>1001</v>
      </c>
      <c r="G252" s="260" t="s">
        <v>1006</v>
      </c>
      <c r="H252" s="261"/>
      <c r="I252" s="286" t="s">
        <v>1007</v>
      </c>
      <c r="J252" s="261"/>
      <c r="K252" s="263">
        <v>1</v>
      </c>
      <c r="L252" s="260" t="s">
        <v>208</v>
      </c>
      <c r="M252" s="260" t="s">
        <v>1004</v>
      </c>
      <c r="N252" s="260"/>
      <c r="O252" s="260"/>
      <c r="P252" s="264"/>
      <c r="Q252" s="265"/>
      <c r="R252" s="266"/>
      <c r="S252" s="267">
        <v>9</v>
      </c>
      <c r="T252" s="268">
        <f t="shared" ref="T252:T253" si="74">ROUND(S252*K252, 2)</f>
        <v>9</v>
      </c>
      <c r="U252" s="269">
        <f t="shared" ref="U252:U253" si="75">ROUND(1.23*T252, 2)</f>
        <v>11.07</v>
      </c>
      <c r="V252" s="290"/>
    </row>
    <row r="253" spans="1:22" x14ac:dyDescent="0.25">
      <c r="A253" s="256"/>
      <c r="B253" s="256" t="s">
        <v>994</v>
      </c>
      <c r="C253" s="257" t="s">
        <v>1008</v>
      </c>
      <c r="D253" s="257"/>
      <c r="E253" s="258"/>
      <c r="F253" s="259" t="s">
        <v>1001</v>
      </c>
      <c r="G253" s="260" t="s">
        <v>1009</v>
      </c>
      <c r="H253" s="261"/>
      <c r="I253" s="286" t="s">
        <v>1010</v>
      </c>
      <c r="J253" s="261"/>
      <c r="K253" s="263">
        <v>1</v>
      </c>
      <c r="L253" s="260" t="s">
        <v>208</v>
      </c>
      <c r="M253" s="260" t="s">
        <v>1004</v>
      </c>
      <c r="N253" s="260"/>
      <c r="O253" s="260"/>
      <c r="P253" s="264"/>
      <c r="Q253" s="265"/>
      <c r="R253" s="266"/>
      <c r="S253" s="267">
        <v>9</v>
      </c>
      <c r="T253" s="268">
        <f t="shared" si="74"/>
        <v>9</v>
      </c>
      <c r="U253" s="269">
        <f t="shared" si="75"/>
        <v>11.07</v>
      </c>
      <c r="V253" s="290"/>
    </row>
    <row r="254" spans="1:22" x14ac:dyDescent="0.25">
      <c r="A254" s="256"/>
      <c r="B254" s="256" t="s">
        <v>994</v>
      </c>
      <c r="C254" s="257" t="s">
        <v>1011</v>
      </c>
      <c r="D254" s="257"/>
      <c r="E254" s="258"/>
      <c r="F254" s="259" t="s">
        <v>1012</v>
      </c>
      <c r="G254" s="260"/>
      <c r="H254" s="261"/>
      <c r="I254" s="286" t="s">
        <v>1013</v>
      </c>
      <c r="J254" s="261"/>
      <c r="K254" s="263">
        <v>1</v>
      </c>
      <c r="L254" s="260" t="s">
        <v>208</v>
      </c>
      <c r="M254" s="260" t="s">
        <v>1004</v>
      </c>
      <c r="N254" s="260"/>
      <c r="O254" s="260"/>
      <c r="P254" s="264"/>
      <c r="Q254" s="265"/>
      <c r="R254" s="266"/>
      <c r="S254" s="267">
        <v>12</v>
      </c>
      <c r="T254" s="268">
        <f t="shared" si="72"/>
        <v>12</v>
      </c>
      <c r="U254" s="269">
        <f t="shared" si="73"/>
        <v>14.76</v>
      </c>
      <c r="V254" s="290"/>
    </row>
    <row r="255" spans="1:22" x14ac:dyDescent="0.25">
      <c r="A255" s="156"/>
      <c r="B255" s="156"/>
      <c r="C255" s="226"/>
      <c r="D255" s="226"/>
      <c r="E255" s="216"/>
      <c r="F255" s="7"/>
      <c r="J255" s="4"/>
    </row>
    <row r="256" spans="1:22" x14ac:dyDescent="0.25">
      <c r="A256" s="156"/>
      <c r="B256" s="156"/>
      <c r="C256" s="226"/>
      <c r="D256" s="226"/>
      <c r="E256" s="216"/>
      <c r="F256" s="7"/>
      <c r="J256" s="4"/>
    </row>
    <row r="257" spans="1:10" x14ac:dyDescent="0.25">
      <c r="A257" s="156"/>
      <c r="B257" s="156"/>
      <c r="C257" s="226"/>
      <c r="D257" s="226"/>
      <c r="E257" s="216"/>
      <c r="F257" s="7"/>
      <c r="J257" s="4"/>
    </row>
    <row r="258" spans="1:10" x14ac:dyDescent="0.25">
      <c r="A258" s="156"/>
      <c r="B258" s="156"/>
      <c r="C258" s="226"/>
      <c r="D258" s="226"/>
      <c r="E258" s="216"/>
      <c r="F258" s="7"/>
      <c r="J258" s="4"/>
    </row>
    <row r="259" spans="1:10" x14ac:dyDescent="0.25">
      <c r="A259" s="156"/>
      <c r="B259" s="156"/>
      <c r="C259" s="226"/>
      <c r="D259" s="226"/>
      <c r="E259" s="216"/>
      <c r="F259" s="7"/>
      <c r="J259" s="4"/>
    </row>
    <row r="260" spans="1:10" x14ac:dyDescent="0.25">
      <c r="A260" s="156"/>
      <c r="B260" s="156"/>
      <c r="C260" s="226"/>
      <c r="D260" s="226"/>
      <c r="E260" s="216"/>
      <c r="F260" s="7"/>
      <c r="J260" s="4"/>
    </row>
    <row r="261" spans="1:10" x14ac:dyDescent="0.25">
      <c r="A261" s="156"/>
      <c r="B261" s="156"/>
      <c r="C261" s="226"/>
      <c r="D261" s="226"/>
      <c r="E261" s="216"/>
      <c r="F261" s="7"/>
      <c r="J261" s="4"/>
    </row>
    <row r="262" spans="1:10" x14ac:dyDescent="0.25">
      <c r="A262" s="156"/>
      <c r="B262" s="156"/>
      <c r="C262" s="226"/>
      <c r="D262" s="226"/>
      <c r="E262" s="216"/>
      <c r="F262" s="7"/>
      <c r="J262" s="4"/>
    </row>
    <row r="263" spans="1:10" x14ac:dyDescent="0.25">
      <c r="A263" s="156"/>
      <c r="B263" s="156"/>
      <c r="C263" s="226"/>
      <c r="D263" s="226"/>
      <c r="E263" s="216"/>
      <c r="F263" s="7"/>
      <c r="J263" s="4"/>
    </row>
    <row r="264" spans="1:10" x14ac:dyDescent="0.25">
      <c r="A264" s="156"/>
      <c r="B264" s="156"/>
      <c r="C264" s="226"/>
      <c r="D264" s="226"/>
      <c r="E264" s="216"/>
      <c r="F264" s="7"/>
      <c r="J264" s="4"/>
    </row>
    <row r="265" spans="1:10" x14ac:dyDescent="0.25">
      <c r="A265" s="156"/>
      <c r="B265" s="156"/>
      <c r="C265" s="226"/>
      <c r="D265" s="226"/>
      <c r="E265" s="216"/>
      <c r="F265" s="7"/>
      <c r="J265" s="4"/>
    </row>
    <row r="266" spans="1:10" x14ac:dyDescent="0.25">
      <c r="A266" s="156"/>
      <c r="B266" s="156"/>
      <c r="C266" s="226"/>
      <c r="D266" s="226"/>
      <c r="E266" s="216"/>
      <c r="F266" s="7"/>
      <c r="J266" s="4"/>
    </row>
    <row r="267" spans="1:10" x14ac:dyDescent="0.25">
      <c r="A267" s="156"/>
      <c r="B267" s="156"/>
      <c r="C267" s="226"/>
      <c r="D267" s="226"/>
      <c r="E267" s="216"/>
      <c r="F267" s="7"/>
      <c r="J267" s="4"/>
    </row>
    <row r="268" spans="1:10" x14ac:dyDescent="0.25">
      <c r="A268" s="156"/>
      <c r="B268" s="156"/>
      <c r="C268" s="226"/>
      <c r="D268" s="226"/>
      <c r="E268" s="216"/>
      <c r="F268" s="7"/>
      <c r="J268" s="4"/>
    </row>
    <row r="269" spans="1:10" x14ac:dyDescent="0.25">
      <c r="A269" s="156"/>
      <c r="B269" s="156"/>
      <c r="C269" s="226"/>
      <c r="D269" s="226"/>
      <c r="E269" s="216"/>
      <c r="F269" s="7"/>
      <c r="J269" s="4"/>
    </row>
    <row r="270" spans="1:10" x14ac:dyDescent="0.25">
      <c r="A270" s="156"/>
      <c r="B270" s="156"/>
      <c r="C270" s="226"/>
      <c r="D270" s="226"/>
      <c r="E270" s="216"/>
      <c r="F270" s="7"/>
      <c r="J270" s="4"/>
    </row>
    <row r="271" spans="1:10" x14ac:dyDescent="0.25">
      <c r="A271" s="156"/>
      <c r="B271" s="156"/>
      <c r="C271" s="226"/>
      <c r="D271" s="226"/>
      <c r="E271" s="216"/>
      <c r="F271" s="7"/>
      <c r="J271" s="4"/>
    </row>
    <row r="272" spans="1:10" x14ac:dyDescent="0.25">
      <c r="A272" s="156"/>
      <c r="B272" s="156"/>
      <c r="C272" s="226"/>
      <c r="D272" s="226"/>
      <c r="E272" s="216"/>
      <c r="F272" s="7"/>
      <c r="J272" s="4"/>
    </row>
    <row r="273" spans="1:10" x14ac:dyDescent="0.25">
      <c r="A273" s="156"/>
      <c r="B273" s="156"/>
      <c r="C273" s="226"/>
      <c r="D273" s="226"/>
      <c r="E273" s="216"/>
      <c r="F273" s="7"/>
      <c r="J273" s="4"/>
    </row>
    <row r="274" spans="1:10" x14ac:dyDescent="0.25">
      <c r="A274" s="156"/>
      <c r="B274" s="156"/>
      <c r="C274" s="226"/>
      <c r="D274" s="226"/>
      <c r="E274" s="216"/>
      <c r="F274" s="7"/>
      <c r="J274" s="4"/>
    </row>
    <row r="275" spans="1:10" x14ac:dyDescent="0.25">
      <c r="A275" s="156"/>
      <c r="B275" s="156"/>
      <c r="C275" s="226"/>
      <c r="D275" s="226"/>
      <c r="E275" s="216"/>
      <c r="F275" s="7"/>
      <c r="J275" s="4"/>
    </row>
    <row r="276" spans="1:10" x14ac:dyDescent="0.25">
      <c r="A276" s="156"/>
      <c r="B276" s="156"/>
      <c r="C276" s="226"/>
      <c r="D276" s="226"/>
      <c r="E276" s="216"/>
      <c r="F276" s="7"/>
      <c r="J276" s="4"/>
    </row>
    <row r="277" spans="1:10" x14ac:dyDescent="0.25">
      <c r="A277" s="156"/>
      <c r="B277" s="156"/>
      <c r="C277" s="226"/>
      <c r="D277" s="226"/>
      <c r="E277" s="216"/>
      <c r="F277" s="7"/>
      <c r="J277" s="4"/>
    </row>
    <row r="278" spans="1:10" x14ac:dyDescent="0.25">
      <c r="A278" s="156"/>
      <c r="B278" s="156"/>
      <c r="C278" s="226"/>
      <c r="D278" s="226"/>
      <c r="E278" s="216"/>
      <c r="F278" s="7"/>
      <c r="J278" s="4"/>
    </row>
    <row r="279" spans="1:10" x14ac:dyDescent="0.25">
      <c r="A279" s="156"/>
      <c r="B279" s="156"/>
      <c r="C279" s="226"/>
      <c r="D279" s="226"/>
      <c r="E279" s="216"/>
      <c r="F279" s="7"/>
      <c r="J279" s="4"/>
    </row>
    <row r="280" spans="1:10" x14ac:dyDescent="0.25">
      <c r="A280" s="156"/>
      <c r="B280" s="156"/>
      <c r="C280" s="226"/>
      <c r="D280" s="226"/>
      <c r="E280" s="216"/>
      <c r="F280" s="7"/>
      <c r="J280" s="4"/>
    </row>
    <row r="281" spans="1:10" x14ac:dyDescent="0.25">
      <c r="A281" s="156"/>
      <c r="B281" s="156"/>
      <c r="C281" s="226"/>
      <c r="D281" s="226"/>
      <c r="E281" s="216"/>
      <c r="F281" s="7"/>
      <c r="J281" s="4"/>
    </row>
    <row r="282" spans="1:10" x14ac:dyDescent="0.25">
      <c r="A282" s="156"/>
      <c r="B282" s="156"/>
      <c r="C282" s="226"/>
      <c r="D282" s="226"/>
      <c r="E282" s="216"/>
      <c r="F282" s="7"/>
      <c r="J282" s="4"/>
    </row>
    <row r="283" spans="1:10" x14ac:dyDescent="0.25">
      <c r="A283" s="156"/>
      <c r="B283" s="156"/>
      <c r="C283" s="226"/>
      <c r="D283" s="226"/>
      <c r="E283" s="216"/>
      <c r="F283" s="7"/>
      <c r="J283" s="4"/>
    </row>
    <row r="284" spans="1:10" x14ac:dyDescent="0.25">
      <c r="A284" s="156"/>
      <c r="B284" s="156"/>
      <c r="C284" s="226"/>
      <c r="D284" s="226"/>
      <c r="E284" s="216"/>
      <c r="F284" s="7"/>
      <c r="J284" s="4"/>
    </row>
    <row r="285" spans="1:10" x14ac:dyDescent="0.25">
      <c r="A285" s="156"/>
      <c r="B285" s="156"/>
      <c r="C285" s="226"/>
      <c r="D285" s="226"/>
      <c r="E285" s="216"/>
      <c r="F285" s="7"/>
      <c r="J285" s="4"/>
    </row>
    <row r="286" spans="1:10" x14ac:dyDescent="0.25">
      <c r="A286" s="156"/>
      <c r="B286" s="156"/>
      <c r="C286" s="226"/>
      <c r="D286" s="226"/>
      <c r="E286" s="216"/>
      <c r="F286" s="7"/>
      <c r="J286" s="4"/>
    </row>
    <row r="287" spans="1:10" x14ac:dyDescent="0.25">
      <c r="A287" s="156"/>
      <c r="B287" s="156"/>
      <c r="C287" s="226"/>
      <c r="D287" s="226"/>
      <c r="E287" s="216"/>
      <c r="F287" s="7"/>
      <c r="J287" s="4"/>
    </row>
    <row r="288" spans="1:10" x14ac:dyDescent="0.25">
      <c r="A288" s="156"/>
      <c r="B288" s="156"/>
      <c r="C288" s="226"/>
      <c r="D288" s="226"/>
      <c r="E288" s="216"/>
      <c r="F288" s="7"/>
      <c r="J288" s="4"/>
    </row>
    <row r="289" spans="1:10" x14ac:dyDescent="0.25">
      <c r="A289" s="156"/>
      <c r="B289" s="156"/>
      <c r="C289" s="226"/>
      <c r="D289" s="226"/>
      <c r="E289" s="216"/>
      <c r="F289" s="7"/>
      <c r="J289" s="4"/>
    </row>
    <row r="290" spans="1:10" x14ac:dyDescent="0.25">
      <c r="A290" s="156"/>
      <c r="B290" s="156"/>
      <c r="C290" s="226"/>
      <c r="D290" s="226"/>
      <c r="E290" s="216"/>
      <c r="F290" s="7"/>
      <c r="J290" s="4"/>
    </row>
    <row r="291" spans="1:10" x14ac:dyDescent="0.25">
      <c r="A291" s="156"/>
      <c r="B291" s="156"/>
      <c r="C291" s="226"/>
      <c r="D291" s="226"/>
      <c r="E291" s="216"/>
      <c r="F291" s="7"/>
      <c r="J291" s="4"/>
    </row>
    <row r="292" spans="1:10" x14ac:dyDescent="0.25">
      <c r="A292" s="156"/>
      <c r="B292" s="156"/>
      <c r="C292" s="226"/>
      <c r="D292" s="226"/>
      <c r="E292" s="216"/>
      <c r="F292" s="7"/>
      <c r="J292" s="4"/>
    </row>
    <row r="293" spans="1:10" x14ac:dyDescent="0.25">
      <c r="A293" s="156"/>
      <c r="B293" s="156"/>
      <c r="C293" s="226"/>
      <c r="D293" s="226"/>
      <c r="E293" s="216"/>
      <c r="F293" s="7"/>
      <c r="J293" s="4"/>
    </row>
    <row r="294" spans="1:10" x14ac:dyDescent="0.25">
      <c r="A294" s="156"/>
      <c r="B294" s="156"/>
      <c r="C294" s="226"/>
      <c r="D294" s="226"/>
      <c r="E294" s="216"/>
      <c r="F294" s="7"/>
      <c r="J294" s="4"/>
    </row>
    <row r="295" spans="1:10" x14ac:dyDescent="0.25">
      <c r="A295" s="156"/>
      <c r="B295" s="156"/>
      <c r="C295" s="226"/>
      <c r="D295" s="226"/>
      <c r="E295" s="216"/>
      <c r="F295" s="7"/>
      <c r="J295" s="4"/>
    </row>
    <row r="296" spans="1:10" x14ac:dyDescent="0.25">
      <c r="A296" s="156"/>
      <c r="B296" s="156"/>
      <c r="C296" s="226"/>
      <c r="D296" s="226"/>
      <c r="E296" s="216"/>
      <c r="F296" s="7"/>
      <c r="J296" s="4"/>
    </row>
    <row r="297" spans="1:10" x14ac:dyDescent="0.25">
      <c r="A297" s="156"/>
      <c r="B297" s="156"/>
      <c r="C297" s="226"/>
      <c r="D297" s="226"/>
      <c r="E297" s="216"/>
      <c r="F297" s="7"/>
      <c r="J297" s="4"/>
    </row>
    <row r="298" spans="1:10" x14ac:dyDescent="0.25">
      <c r="A298" s="156"/>
      <c r="B298" s="156"/>
      <c r="C298" s="226"/>
      <c r="D298" s="226"/>
      <c r="E298" s="216"/>
      <c r="F298" s="7"/>
      <c r="J298" s="4"/>
    </row>
    <row r="299" spans="1:10" x14ac:dyDescent="0.25">
      <c r="A299" s="156"/>
      <c r="B299" s="156"/>
      <c r="C299" s="226"/>
      <c r="D299" s="226"/>
      <c r="E299" s="216"/>
      <c r="F299" s="7"/>
      <c r="J299" s="4"/>
    </row>
    <row r="300" spans="1:10" x14ac:dyDescent="0.25">
      <c r="A300" s="156"/>
      <c r="B300" s="156"/>
      <c r="C300" s="226"/>
      <c r="D300" s="226"/>
      <c r="E300" s="216"/>
      <c r="F300" s="7"/>
      <c r="J300" s="4"/>
    </row>
    <row r="301" spans="1:10" x14ac:dyDescent="0.25">
      <c r="A301" s="156"/>
      <c r="B301" s="156"/>
      <c r="C301" s="226"/>
      <c r="D301" s="226"/>
      <c r="E301" s="216"/>
      <c r="F301" s="7"/>
      <c r="J301" s="4"/>
    </row>
    <row r="302" spans="1:10" x14ac:dyDescent="0.25">
      <c r="A302" s="156"/>
      <c r="B302" s="156"/>
      <c r="C302" s="226"/>
      <c r="D302" s="226"/>
      <c r="E302" s="216"/>
      <c r="F302" s="7"/>
      <c r="J302" s="4"/>
    </row>
    <row r="303" spans="1:10" x14ac:dyDescent="0.25">
      <c r="A303" s="156"/>
      <c r="B303" s="156"/>
      <c r="C303" s="226"/>
      <c r="D303" s="226"/>
      <c r="E303" s="216"/>
      <c r="F303" s="7"/>
      <c r="J303" s="4"/>
    </row>
    <row r="304" spans="1:10" x14ac:dyDescent="0.25">
      <c r="A304" s="156"/>
      <c r="B304" s="156"/>
      <c r="C304" s="226"/>
      <c r="D304" s="226"/>
      <c r="E304" s="216"/>
      <c r="F304" s="7"/>
      <c r="J304" s="4"/>
    </row>
    <row r="305" spans="1:10" x14ac:dyDescent="0.25">
      <c r="A305" s="156"/>
      <c r="B305" s="156"/>
      <c r="C305" s="226"/>
      <c r="D305" s="226"/>
      <c r="E305" s="216"/>
      <c r="F305" s="7"/>
      <c r="J305" s="4"/>
    </row>
    <row r="306" spans="1:10" x14ac:dyDescent="0.25">
      <c r="A306" s="156"/>
      <c r="B306" s="156"/>
      <c r="C306" s="226"/>
      <c r="D306" s="226"/>
      <c r="E306" s="216"/>
      <c r="F306" s="7"/>
      <c r="J306" s="4"/>
    </row>
    <row r="307" spans="1:10" x14ac:dyDescent="0.25">
      <c r="A307" s="156"/>
      <c r="B307" s="156"/>
      <c r="C307" s="226"/>
      <c r="D307" s="226"/>
      <c r="E307" s="216"/>
      <c r="F307" s="7"/>
      <c r="J307" s="4"/>
    </row>
    <row r="308" spans="1:10" x14ac:dyDescent="0.25">
      <c r="A308" s="156"/>
      <c r="B308" s="156"/>
      <c r="C308" s="226"/>
      <c r="D308" s="226"/>
      <c r="E308" s="216"/>
      <c r="F308" s="7"/>
      <c r="J308" s="4"/>
    </row>
    <row r="309" spans="1:10" x14ac:dyDescent="0.25">
      <c r="A309" s="156"/>
      <c r="B309" s="156"/>
      <c r="C309" s="226"/>
      <c r="D309" s="226"/>
      <c r="E309" s="216"/>
      <c r="F309" s="7"/>
      <c r="J309" s="4"/>
    </row>
    <row r="310" spans="1:10" x14ac:dyDescent="0.25">
      <c r="A310" s="156"/>
      <c r="B310" s="156"/>
      <c r="C310" s="226"/>
      <c r="D310" s="226"/>
      <c r="E310" s="216"/>
      <c r="F310" s="7"/>
      <c r="J310" s="4"/>
    </row>
    <row r="311" spans="1:10" x14ac:dyDescent="0.25">
      <c r="A311" s="156"/>
      <c r="B311" s="156"/>
      <c r="C311" s="226"/>
      <c r="D311" s="226"/>
      <c r="E311" s="216"/>
      <c r="F311" s="7"/>
      <c r="J311" s="4"/>
    </row>
    <row r="312" spans="1:10" x14ac:dyDescent="0.25">
      <c r="A312" s="156"/>
      <c r="B312" s="156"/>
      <c r="C312" s="226"/>
      <c r="D312" s="226"/>
      <c r="E312" s="216"/>
      <c r="F312" s="7"/>
      <c r="J312" s="4"/>
    </row>
    <row r="313" spans="1:10" x14ac:dyDescent="0.25">
      <c r="A313" s="156"/>
      <c r="B313" s="156"/>
      <c r="C313" s="226"/>
      <c r="D313" s="226"/>
      <c r="E313" s="216"/>
      <c r="F313" s="7"/>
      <c r="J313" s="4"/>
    </row>
    <row r="314" spans="1:10" x14ac:dyDescent="0.25">
      <c r="A314" s="156"/>
      <c r="B314" s="156"/>
      <c r="C314" s="226"/>
      <c r="D314" s="226"/>
      <c r="E314" s="216"/>
      <c r="F314" s="7"/>
      <c r="J314" s="4"/>
    </row>
    <row r="315" spans="1:10" x14ac:dyDescent="0.25">
      <c r="A315" s="156"/>
      <c r="B315" s="156"/>
      <c r="C315" s="226"/>
      <c r="D315" s="226"/>
      <c r="E315" s="216"/>
      <c r="F315" s="7"/>
      <c r="J315" s="4"/>
    </row>
    <row r="316" spans="1:10" x14ac:dyDescent="0.25">
      <c r="A316" s="156"/>
      <c r="B316" s="156"/>
      <c r="C316" s="226"/>
      <c r="D316" s="226"/>
      <c r="E316" s="216"/>
      <c r="F316" s="7"/>
      <c r="J316" s="4"/>
    </row>
    <row r="317" spans="1:10" x14ac:dyDescent="0.25">
      <c r="A317" s="156"/>
      <c r="B317" s="156"/>
      <c r="C317" s="226"/>
      <c r="D317" s="226"/>
      <c r="E317" s="216"/>
      <c r="F317" s="7"/>
      <c r="J317" s="4"/>
    </row>
    <row r="318" spans="1:10" x14ac:dyDescent="0.25">
      <c r="A318" s="156"/>
      <c r="B318" s="156"/>
      <c r="C318" s="226"/>
      <c r="D318" s="226"/>
      <c r="E318" s="216"/>
      <c r="F318" s="7"/>
      <c r="J318" s="4"/>
    </row>
    <row r="319" spans="1:10" x14ac:dyDescent="0.25">
      <c r="A319" s="156"/>
      <c r="B319" s="156"/>
      <c r="C319" s="226"/>
      <c r="D319" s="226"/>
      <c r="E319" s="216"/>
      <c r="F319" s="7"/>
      <c r="J319" s="4"/>
    </row>
    <row r="320" spans="1:10" x14ac:dyDescent="0.25">
      <c r="A320" s="156"/>
      <c r="B320" s="156"/>
      <c r="C320" s="226"/>
      <c r="D320" s="226"/>
      <c r="E320" s="216"/>
      <c r="F320" s="7"/>
      <c r="J320" s="4"/>
    </row>
    <row r="321" spans="1:10" x14ac:dyDescent="0.25">
      <c r="A321" s="156"/>
      <c r="B321" s="156"/>
      <c r="C321" s="226"/>
      <c r="D321" s="226"/>
      <c r="E321" s="216"/>
      <c r="F321" s="7"/>
      <c r="J321" s="4"/>
    </row>
    <row r="322" spans="1:10" x14ac:dyDescent="0.25">
      <c r="A322" s="156"/>
      <c r="B322" s="156"/>
      <c r="C322" s="226"/>
      <c r="D322" s="226"/>
      <c r="E322" s="216"/>
      <c r="F322" s="7"/>
      <c r="J322" s="4"/>
    </row>
    <row r="323" spans="1:10" x14ac:dyDescent="0.25">
      <c r="A323" s="156"/>
      <c r="B323" s="156"/>
      <c r="C323" s="226"/>
      <c r="D323" s="226"/>
      <c r="E323" s="216"/>
      <c r="F323" s="7"/>
      <c r="J323" s="4"/>
    </row>
    <row r="324" spans="1:10" x14ac:dyDescent="0.25">
      <c r="A324" s="156"/>
      <c r="B324" s="156"/>
      <c r="C324" s="226"/>
      <c r="D324" s="226"/>
      <c r="E324" s="216"/>
      <c r="F324" s="7"/>
      <c r="J324" s="4"/>
    </row>
    <row r="325" spans="1:10" x14ac:dyDescent="0.25">
      <c r="A325" s="156"/>
      <c r="B325" s="156"/>
      <c r="C325" s="226"/>
      <c r="D325" s="226"/>
      <c r="E325" s="216"/>
      <c r="F325" s="7"/>
      <c r="J325" s="4"/>
    </row>
    <row r="326" spans="1:10" x14ac:dyDescent="0.25">
      <c r="A326" s="156"/>
      <c r="B326" s="156"/>
      <c r="C326" s="226"/>
      <c r="D326" s="226"/>
      <c r="E326" s="216"/>
      <c r="F326" s="7"/>
      <c r="J326" s="4"/>
    </row>
    <row r="327" spans="1:10" x14ac:dyDescent="0.25">
      <c r="A327" s="156"/>
      <c r="B327" s="156"/>
      <c r="C327" s="226"/>
      <c r="D327" s="226"/>
      <c r="E327" s="216"/>
      <c r="F327" s="7"/>
      <c r="J327" s="4"/>
    </row>
    <row r="328" spans="1:10" x14ac:dyDescent="0.25">
      <c r="A328" s="156"/>
      <c r="B328" s="156"/>
      <c r="C328" s="226"/>
      <c r="D328" s="226"/>
      <c r="E328" s="216"/>
      <c r="F328" s="7"/>
      <c r="J328" s="4"/>
    </row>
    <row r="329" spans="1:10" x14ac:dyDescent="0.25">
      <c r="A329" s="156"/>
      <c r="B329" s="156"/>
      <c r="C329" s="226"/>
      <c r="D329" s="226"/>
      <c r="E329" s="216"/>
      <c r="F329" s="7"/>
      <c r="J329" s="4"/>
    </row>
    <row r="330" spans="1:10" x14ac:dyDescent="0.25">
      <c r="A330" s="156"/>
      <c r="B330" s="156"/>
      <c r="C330" s="226"/>
      <c r="D330" s="226"/>
      <c r="E330" s="216"/>
      <c r="F330" s="7"/>
      <c r="J330" s="4"/>
    </row>
    <row r="331" spans="1:10" x14ac:dyDescent="0.25">
      <c r="A331" s="156"/>
      <c r="B331" s="156"/>
      <c r="C331" s="226"/>
      <c r="D331" s="226"/>
      <c r="E331" s="216"/>
      <c r="F331" s="7"/>
      <c r="J331" s="4"/>
    </row>
    <row r="332" spans="1:10" x14ac:dyDescent="0.25">
      <c r="A332" s="156"/>
      <c r="B332" s="156"/>
      <c r="C332" s="226"/>
      <c r="D332" s="226"/>
      <c r="E332" s="216"/>
      <c r="F332" s="7"/>
      <c r="J332" s="4"/>
    </row>
    <row r="333" spans="1:10" x14ac:dyDescent="0.25">
      <c r="A333" s="156"/>
      <c r="B333" s="156"/>
      <c r="C333" s="226"/>
      <c r="D333" s="226"/>
      <c r="E333" s="216"/>
      <c r="F333" s="7"/>
      <c r="J333" s="4"/>
    </row>
    <row r="334" spans="1:10" x14ac:dyDescent="0.25">
      <c r="A334" s="156"/>
      <c r="B334" s="156"/>
      <c r="C334" s="226"/>
      <c r="D334" s="226"/>
      <c r="E334" s="216"/>
      <c r="F334" s="7"/>
      <c r="J334" s="4"/>
    </row>
    <row r="335" spans="1:10" x14ac:dyDescent="0.25">
      <c r="A335" s="156"/>
      <c r="B335" s="156"/>
      <c r="C335" s="226"/>
      <c r="D335" s="226"/>
      <c r="E335" s="216"/>
      <c r="F335" s="7"/>
      <c r="J335" s="4"/>
    </row>
    <row r="336" spans="1:10" x14ac:dyDescent="0.25">
      <c r="A336" s="156"/>
      <c r="B336" s="156"/>
      <c r="C336" s="226"/>
      <c r="D336" s="226"/>
      <c r="E336" s="216"/>
      <c r="F336" s="7"/>
      <c r="J336" s="4"/>
    </row>
    <row r="337" spans="1:10" x14ac:dyDescent="0.25">
      <c r="A337" s="156"/>
      <c r="B337" s="156"/>
      <c r="C337" s="226"/>
      <c r="D337" s="226"/>
      <c r="E337" s="216"/>
      <c r="F337" s="7"/>
      <c r="J337" s="4"/>
    </row>
    <row r="338" spans="1:10" x14ac:dyDescent="0.25">
      <c r="A338" s="156"/>
      <c r="B338" s="156"/>
      <c r="C338" s="226"/>
      <c r="D338" s="226"/>
      <c r="E338" s="216"/>
      <c r="F338" s="7"/>
      <c r="J338" s="4"/>
    </row>
    <row r="339" spans="1:10" x14ac:dyDescent="0.25">
      <c r="A339" s="156"/>
      <c r="B339" s="156"/>
      <c r="C339" s="226"/>
      <c r="D339" s="226"/>
      <c r="E339" s="216"/>
      <c r="F339" s="7"/>
      <c r="J339" s="4"/>
    </row>
    <row r="340" spans="1:10" x14ac:dyDescent="0.25">
      <c r="A340" s="156"/>
      <c r="B340" s="156"/>
      <c r="C340" s="226"/>
      <c r="D340" s="226"/>
      <c r="E340" s="216"/>
      <c r="F340" s="7"/>
      <c r="J340" s="4"/>
    </row>
    <row r="341" spans="1:10" x14ac:dyDescent="0.25">
      <c r="A341" s="156"/>
      <c r="B341" s="156"/>
      <c r="C341" s="226"/>
      <c r="D341" s="226"/>
      <c r="E341" s="216"/>
      <c r="F341" s="7"/>
      <c r="J341" s="4"/>
    </row>
    <row r="342" spans="1:10" x14ac:dyDescent="0.25">
      <c r="A342" s="156"/>
      <c r="B342" s="156"/>
      <c r="C342" s="226"/>
      <c r="D342" s="226"/>
      <c r="E342" s="216"/>
      <c r="F342" s="7"/>
      <c r="J342" s="4"/>
    </row>
    <row r="343" spans="1:10" x14ac:dyDescent="0.25">
      <c r="A343" s="156"/>
      <c r="B343" s="156"/>
      <c r="C343" s="226"/>
      <c r="D343" s="226"/>
      <c r="E343" s="216"/>
      <c r="F343" s="7"/>
      <c r="J343" s="4"/>
    </row>
    <row r="344" spans="1:10" x14ac:dyDescent="0.25">
      <c r="A344" s="156"/>
      <c r="B344" s="156"/>
      <c r="C344" s="226"/>
      <c r="D344" s="226"/>
      <c r="E344" s="216"/>
      <c r="F344" s="7"/>
      <c r="J344" s="4"/>
    </row>
    <row r="345" spans="1:10" x14ac:dyDescent="0.25">
      <c r="A345" s="156"/>
      <c r="B345" s="156"/>
      <c r="C345" s="226"/>
      <c r="D345" s="226"/>
      <c r="E345" s="216"/>
      <c r="F345" s="7"/>
      <c r="J345" s="4"/>
    </row>
    <row r="346" spans="1:10" x14ac:dyDescent="0.25">
      <c r="A346" s="156"/>
      <c r="B346" s="156"/>
      <c r="C346" s="226"/>
      <c r="D346" s="226"/>
      <c r="E346" s="216"/>
      <c r="F346" s="7"/>
      <c r="J346" s="4"/>
    </row>
    <row r="347" spans="1:10" x14ac:dyDescent="0.25">
      <c r="A347" s="156"/>
      <c r="B347" s="156"/>
      <c r="C347" s="226"/>
      <c r="D347" s="226"/>
      <c r="E347" s="216"/>
      <c r="F347" s="7"/>
      <c r="J347" s="4"/>
    </row>
    <row r="348" spans="1:10" x14ac:dyDescent="0.25">
      <c r="A348" s="156"/>
      <c r="B348" s="156"/>
      <c r="C348" s="226"/>
      <c r="D348" s="226"/>
      <c r="E348" s="216"/>
      <c r="F348" s="7"/>
      <c r="J348" s="4"/>
    </row>
    <row r="349" spans="1:10" x14ac:dyDescent="0.25">
      <c r="A349" s="156"/>
      <c r="B349" s="156"/>
      <c r="C349" s="226"/>
      <c r="D349" s="226"/>
      <c r="E349" s="216"/>
      <c r="F349" s="7"/>
      <c r="J349" s="4"/>
    </row>
    <row r="350" spans="1:10" x14ac:dyDescent="0.25">
      <c r="A350" s="156"/>
      <c r="B350" s="156"/>
      <c r="C350" s="226"/>
      <c r="D350" s="226"/>
      <c r="E350" s="216"/>
      <c r="F350" s="7"/>
      <c r="J350" s="4"/>
    </row>
    <row r="351" spans="1:10" x14ac:dyDescent="0.25">
      <c r="A351" s="156"/>
      <c r="B351" s="156"/>
      <c r="C351" s="226"/>
      <c r="D351" s="226"/>
      <c r="E351" s="216"/>
      <c r="F351" s="7"/>
      <c r="J351" s="4"/>
    </row>
    <row r="352" spans="1:10" x14ac:dyDescent="0.25">
      <c r="A352" s="156"/>
      <c r="B352" s="156"/>
      <c r="C352" s="226"/>
      <c r="D352" s="226"/>
      <c r="E352" s="216"/>
      <c r="F352" s="7"/>
      <c r="J352" s="4"/>
    </row>
    <row r="353" spans="1:10" x14ac:dyDescent="0.25">
      <c r="A353" s="156"/>
      <c r="B353" s="156"/>
      <c r="C353" s="226"/>
      <c r="D353" s="226"/>
      <c r="E353" s="216"/>
      <c r="F353" s="7"/>
      <c r="J353" s="4"/>
    </row>
    <row r="354" spans="1:10" x14ac:dyDescent="0.25">
      <c r="A354" s="156"/>
      <c r="B354" s="156"/>
      <c r="C354" s="226"/>
      <c r="D354" s="226"/>
      <c r="E354" s="216"/>
      <c r="F354" s="7"/>
      <c r="J354" s="4"/>
    </row>
    <row r="355" spans="1:10" x14ac:dyDescent="0.25">
      <c r="A355" s="156"/>
      <c r="B355" s="156"/>
      <c r="C355" s="226"/>
      <c r="D355" s="226"/>
      <c r="E355" s="216"/>
      <c r="F355" s="8" t="s">
        <v>1014</v>
      </c>
      <c r="G355" s="9" t="s">
        <v>1014</v>
      </c>
      <c r="J355" s="4"/>
    </row>
  </sheetData>
  <autoFilter ref="B1:V248" xr:uid="{8BAF2263-8FA8-4AE1-8192-B7D490FE0490}"/>
  <dataConsolidate/>
  <phoneticPr fontId="5" type="noConversion"/>
  <conditionalFormatting sqref="D136">
    <cfRule type="expression" dxfId="0" priority="1">
      <formula>D136&lt;&gt;#REF!</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E7B2B-5439-45E6-B486-CF005CD5011B}">
  <dimension ref="A1:Q339"/>
  <sheetViews>
    <sheetView zoomScale="90" zoomScaleNormal="90" workbookViewId="0">
      <pane xSplit="7" ySplit="1" topLeftCell="O316" activePane="bottomRight" state="frozen"/>
      <selection pane="topRight" activeCell="F1" sqref="F1"/>
      <selection pane="bottomLeft" activeCell="A2" sqref="A2"/>
      <selection pane="bottomRight" activeCell="P318" sqref="P318"/>
    </sheetView>
  </sheetViews>
  <sheetFormatPr defaultColWidth="8.85546875" defaultRowHeight="15" customHeight="1" x14ac:dyDescent="0.25"/>
  <cols>
    <col min="2" max="2" width="25.28515625" customWidth="1"/>
    <col min="3" max="3" width="12.42578125" customWidth="1"/>
    <col min="4" max="4" width="16.140625" customWidth="1"/>
    <col min="5" max="5" width="12.42578125" customWidth="1"/>
    <col min="6" max="6" width="35" style="30" customWidth="1"/>
    <col min="7" max="7" width="11.5703125" style="31" customWidth="1"/>
    <col min="8" max="8" width="7.7109375" style="32" customWidth="1"/>
    <col min="9" max="9" width="6" style="33" customWidth="1"/>
    <col min="10" max="10" width="12.85546875" style="33" customWidth="1"/>
    <col min="11" max="11" width="16.7109375" style="34" customWidth="1"/>
    <col min="12" max="12" width="8.5703125" style="33" customWidth="1"/>
    <col min="13" max="13" width="11.28515625" style="35" customWidth="1"/>
    <col min="14" max="14" width="12.42578125" style="50" customWidth="1"/>
    <col min="15" max="15" width="16.85546875" style="41" customWidth="1"/>
    <col min="16" max="16" width="14.85546875" style="41" customWidth="1"/>
    <col min="17" max="17" width="10.5703125" customWidth="1"/>
  </cols>
  <sheetData>
    <row r="1" spans="1:17" s="317" customFormat="1" ht="64.5" customHeight="1" x14ac:dyDescent="0.25">
      <c r="A1" s="314" t="s">
        <v>0</v>
      </c>
      <c r="B1" s="315" t="s">
        <v>1</v>
      </c>
      <c r="C1" s="316" t="s">
        <v>2</v>
      </c>
      <c r="D1" s="315" t="s">
        <v>3</v>
      </c>
      <c r="E1" s="315" t="s">
        <v>4</v>
      </c>
      <c r="F1" s="158" t="s">
        <v>5</v>
      </c>
      <c r="G1" s="159" t="s">
        <v>6</v>
      </c>
      <c r="H1" s="160" t="s">
        <v>1015</v>
      </c>
      <c r="I1" s="161" t="s">
        <v>11</v>
      </c>
      <c r="J1" s="159" t="s">
        <v>1016</v>
      </c>
      <c r="K1" s="162" t="s">
        <v>1017</v>
      </c>
      <c r="L1" s="163" t="s">
        <v>15</v>
      </c>
      <c r="M1" s="164" t="s">
        <v>16</v>
      </c>
      <c r="N1" s="165" t="s">
        <v>18</v>
      </c>
      <c r="O1" s="166" t="s">
        <v>1018</v>
      </c>
      <c r="P1" s="167" t="s">
        <v>1019</v>
      </c>
      <c r="Q1" s="318" t="s">
        <v>1020</v>
      </c>
    </row>
    <row r="2" spans="1:17" x14ac:dyDescent="0.25">
      <c r="A2" s="155" t="s">
        <v>1021</v>
      </c>
      <c r="B2" s="157" t="s">
        <v>1022</v>
      </c>
      <c r="C2" s="236">
        <v>745586040</v>
      </c>
      <c r="D2" s="242"/>
      <c r="E2" s="218" t="s">
        <v>1023</v>
      </c>
      <c r="F2" s="11" t="s">
        <v>1024</v>
      </c>
      <c r="G2" s="36"/>
      <c r="H2" s="12">
        <v>55</v>
      </c>
      <c r="I2" s="13" t="s">
        <v>1025</v>
      </c>
      <c r="J2" s="14" t="s">
        <v>1026</v>
      </c>
      <c r="K2" s="15">
        <v>1925</v>
      </c>
      <c r="L2" s="37"/>
      <c r="M2" s="43">
        <v>0.82</v>
      </c>
      <c r="N2" s="53">
        <v>1.07</v>
      </c>
      <c r="O2" s="42">
        <f t="shared" ref="O2:O65" si="0">ROUND(H2*N2, 2)</f>
        <v>58.85</v>
      </c>
      <c r="P2" s="54">
        <f>ROUND(O2*1.23, 2)</f>
        <v>72.39</v>
      </c>
      <c r="Q2" t="s">
        <v>1027</v>
      </c>
    </row>
    <row r="3" spans="1:17" x14ac:dyDescent="0.25">
      <c r="A3" s="155" t="s">
        <v>1021</v>
      </c>
      <c r="B3" s="157" t="s">
        <v>1022</v>
      </c>
      <c r="C3" s="237">
        <v>745586042</v>
      </c>
      <c r="D3" s="242"/>
      <c r="E3" s="218" t="s">
        <v>1028</v>
      </c>
      <c r="F3" s="16" t="s">
        <v>1029</v>
      </c>
      <c r="G3" s="38"/>
      <c r="H3" s="17">
        <v>55</v>
      </c>
      <c r="I3" s="18" t="s">
        <v>1025</v>
      </c>
      <c r="J3" s="14" t="s">
        <v>1026</v>
      </c>
      <c r="K3" s="19">
        <v>1925</v>
      </c>
      <c r="L3" s="39"/>
      <c r="M3" s="44">
        <v>0.86</v>
      </c>
      <c r="N3" s="53">
        <v>1.1399999999999999</v>
      </c>
      <c r="O3" s="42">
        <f t="shared" si="0"/>
        <v>62.7</v>
      </c>
      <c r="P3" s="54">
        <f t="shared" ref="P3:P63" si="1">ROUND(O3*1.23, 2)</f>
        <v>77.12</v>
      </c>
      <c r="Q3" t="s">
        <v>1027</v>
      </c>
    </row>
    <row r="4" spans="1:17" x14ac:dyDescent="0.25">
      <c r="A4" s="155" t="s">
        <v>1021</v>
      </c>
      <c r="B4" s="157" t="s">
        <v>1022</v>
      </c>
      <c r="C4" s="237">
        <v>745586015</v>
      </c>
      <c r="D4" s="242"/>
      <c r="E4" s="218" t="s">
        <v>1030</v>
      </c>
      <c r="F4" s="16" t="s">
        <v>1031</v>
      </c>
      <c r="G4" s="38"/>
      <c r="H4" s="17">
        <v>50</v>
      </c>
      <c r="I4" s="18" t="s">
        <v>1025</v>
      </c>
      <c r="J4" s="14" t="s">
        <v>1026</v>
      </c>
      <c r="K4" s="19">
        <v>1815</v>
      </c>
      <c r="L4" s="39"/>
      <c r="M4" s="44">
        <v>1.42</v>
      </c>
      <c r="N4" s="53">
        <v>1.7</v>
      </c>
      <c r="O4" s="42">
        <f t="shared" si="0"/>
        <v>85</v>
      </c>
      <c r="P4" s="54">
        <f t="shared" si="1"/>
        <v>104.55</v>
      </c>
      <c r="Q4" t="s">
        <v>1027</v>
      </c>
    </row>
    <row r="5" spans="1:17" x14ac:dyDescent="0.25">
      <c r="A5" s="155" t="s">
        <v>1021</v>
      </c>
      <c r="B5" s="157" t="s">
        <v>1022</v>
      </c>
      <c r="C5" s="233">
        <v>745586016</v>
      </c>
      <c r="D5" s="242"/>
      <c r="E5" s="218"/>
      <c r="F5" s="16" t="s">
        <v>1032</v>
      </c>
      <c r="G5" s="38"/>
      <c r="H5" s="17">
        <v>50</v>
      </c>
      <c r="I5" s="18" t="s">
        <v>1025</v>
      </c>
      <c r="J5" s="14" t="s">
        <v>1026</v>
      </c>
      <c r="K5" s="19">
        <v>1000</v>
      </c>
      <c r="L5" s="39"/>
      <c r="M5" s="44">
        <v>2.7</v>
      </c>
      <c r="N5" s="53">
        <v>3.5</v>
      </c>
      <c r="O5" s="42">
        <f t="shared" si="0"/>
        <v>175</v>
      </c>
      <c r="P5" s="54">
        <f t="shared" si="1"/>
        <v>215.25</v>
      </c>
      <c r="Q5" t="s">
        <v>1027</v>
      </c>
    </row>
    <row r="6" spans="1:17" x14ac:dyDescent="0.25">
      <c r="A6" s="155" t="s">
        <v>1021</v>
      </c>
      <c r="B6" s="157" t="s">
        <v>1022</v>
      </c>
      <c r="C6" s="233" t="s">
        <v>1033</v>
      </c>
      <c r="D6" s="242"/>
      <c r="E6" s="218"/>
      <c r="F6" s="20" t="s">
        <v>1034</v>
      </c>
      <c r="H6" s="21">
        <v>55</v>
      </c>
      <c r="I6" s="18" t="s">
        <v>1025</v>
      </c>
      <c r="J6" s="14" t="s">
        <v>1026</v>
      </c>
      <c r="K6" s="14">
        <v>1650</v>
      </c>
      <c r="L6" s="19"/>
      <c r="M6" s="44"/>
      <c r="N6" s="53">
        <v>1.1000000000000001</v>
      </c>
      <c r="O6" s="42">
        <f t="shared" si="0"/>
        <v>60.5</v>
      </c>
      <c r="P6" s="54">
        <f t="shared" si="1"/>
        <v>74.42</v>
      </c>
      <c r="Q6" t="s">
        <v>1027</v>
      </c>
    </row>
    <row r="7" spans="1:17" x14ac:dyDescent="0.25">
      <c r="A7" s="155" t="s">
        <v>1021</v>
      </c>
      <c r="B7" s="157" t="s">
        <v>1022</v>
      </c>
      <c r="C7" s="233" t="s">
        <v>1035</v>
      </c>
      <c r="D7" s="242"/>
      <c r="E7" s="218"/>
      <c r="F7" s="20" t="s">
        <v>1036</v>
      </c>
      <c r="H7" s="21">
        <v>55</v>
      </c>
      <c r="I7" s="18" t="s">
        <v>1025</v>
      </c>
      <c r="J7" s="14" t="s">
        <v>1026</v>
      </c>
      <c r="K7" s="14">
        <v>1650</v>
      </c>
      <c r="L7" s="19"/>
      <c r="M7" s="44"/>
      <c r="N7" s="53">
        <v>1.2</v>
      </c>
      <c r="O7" s="42">
        <f t="shared" si="0"/>
        <v>66</v>
      </c>
      <c r="P7" s="54">
        <f t="shared" si="1"/>
        <v>81.180000000000007</v>
      </c>
      <c r="Q7" t="s">
        <v>1027</v>
      </c>
    </row>
    <row r="8" spans="1:17" x14ac:dyDescent="0.25">
      <c r="A8" s="155" t="s">
        <v>1021</v>
      </c>
      <c r="B8" s="157" t="s">
        <v>1022</v>
      </c>
      <c r="C8" s="233" t="s">
        <v>1037</v>
      </c>
      <c r="D8" s="242"/>
      <c r="E8" s="218"/>
      <c r="F8" s="20" t="s">
        <v>1038</v>
      </c>
      <c r="H8" s="21">
        <v>55</v>
      </c>
      <c r="I8" s="18" t="s">
        <v>1025</v>
      </c>
      <c r="J8" s="14" t="s">
        <v>1026</v>
      </c>
      <c r="K8" s="14">
        <v>1650</v>
      </c>
      <c r="L8" s="19"/>
      <c r="M8" s="44"/>
      <c r="N8" s="53">
        <v>1.3</v>
      </c>
      <c r="O8" s="42">
        <f t="shared" si="0"/>
        <v>71.5</v>
      </c>
      <c r="P8" s="54">
        <f t="shared" si="1"/>
        <v>87.95</v>
      </c>
      <c r="Q8" t="s">
        <v>1027</v>
      </c>
    </row>
    <row r="9" spans="1:17" x14ac:dyDescent="0.25">
      <c r="A9" s="155" t="s">
        <v>1021</v>
      </c>
      <c r="B9" s="157" t="s">
        <v>1022</v>
      </c>
      <c r="C9" s="234"/>
      <c r="D9" s="242"/>
      <c r="E9" s="218"/>
      <c r="F9" s="16" t="s">
        <v>1039</v>
      </c>
      <c r="G9" s="38"/>
      <c r="H9" s="22">
        <v>150</v>
      </c>
      <c r="I9" s="23" t="s">
        <v>208</v>
      </c>
      <c r="J9" s="19">
        <v>150</v>
      </c>
      <c r="K9" s="19"/>
      <c r="L9" s="39" t="s">
        <v>42</v>
      </c>
      <c r="M9" s="44"/>
      <c r="N9" s="53">
        <v>1.75</v>
      </c>
      <c r="O9" s="42">
        <f t="shared" si="0"/>
        <v>262.5</v>
      </c>
      <c r="P9" s="54">
        <f t="shared" si="1"/>
        <v>322.88</v>
      </c>
      <c r="Q9" t="s">
        <v>1027</v>
      </c>
    </row>
    <row r="10" spans="1:17" x14ac:dyDescent="0.25">
      <c r="A10" s="155" t="s">
        <v>1021</v>
      </c>
      <c r="B10" s="157" t="s">
        <v>1022</v>
      </c>
      <c r="C10" s="234"/>
      <c r="D10" s="242"/>
      <c r="E10" s="218"/>
      <c r="F10" s="16" t="s">
        <v>1040</v>
      </c>
      <c r="G10" s="38"/>
      <c r="H10" s="22">
        <v>25</v>
      </c>
      <c r="I10" s="23" t="s">
        <v>208</v>
      </c>
      <c r="J10" s="19">
        <v>25</v>
      </c>
      <c r="K10" s="19"/>
      <c r="L10" s="39" t="s">
        <v>42</v>
      </c>
      <c r="M10" s="44"/>
      <c r="N10" s="53">
        <v>5.16</v>
      </c>
      <c r="O10" s="42">
        <f t="shared" si="0"/>
        <v>129</v>
      </c>
      <c r="P10" s="54">
        <f t="shared" si="1"/>
        <v>158.66999999999999</v>
      </c>
      <c r="Q10" t="s">
        <v>1027</v>
      </c>
    </row>
    <row r="11" spans="1:17" x14ac:dyDescent="0.25">
      <c r="A11" s="155" t="s">
        <v>500</v>
      </c>
      <c r="B11" s="157" t="s">
        <v>501</v>
      </c>
      <c r="C11" s="234">
        <v>738720568</v>
      </c>
      <c r="D11" s="242" t="s">
        <v>1041</v>
      </c>
      <c r="E11" s="218"/>
      <c r="F11" s="48" t="s">
        <v>1042</v>
      </c>
      <c r="G11" s="49" t="s">
        <v>1043</v>
      </c>
      <c r="H11" s="22">
        <v>2.5</v>
      </c>
      <c r="I11" s="23" t="s">
        <v>1044</v>
      </c>
      <c r="J11" s="60">
        <f>K11/H11</f>
        <v>20</v>
      </c>
      <c r="K11" s="60">
        <v>50</v>
      </c>
      <c r="L11" s="61" t="s">
        <v>42</v>
      </c>
      <c r="M11" s="62">
        <v>2.343</v>
      </c>
      <c r="N11" s="53">
        <v>2.08</v>
      </c>
      <c r="O11" s="42">
        <f t="shared" si="0"/>
        <v>5.2</v>
      </c>
      <c r="P11" s="54">
        <f t="shared" si="1"/>
        <v>6.4</v>
      </c>
      <c r="Q11" t="s">
        <v>1045</v>
      </c>
    </row>
    <row r="12" spans="1:17" x14ac:dyDescent="0.25">
      <c r="A12" s="155" t="s">
        <v>500</v>
      </c>
      <c r="B12" s="157" t="s">
        <v>501</v>
      </c>
      <c r="C12" s="234">
        <v>738720569</v>
      </c>
      <c r="D12" s="242" t="s">
        <v>1046</v>
      </c>
      <c r="E12" s="218"/>
      <c r="F12" s="48" t="s">
        <v>1042</v>
      </c>
      <c r="G12" s="49" t="s">
        <v>1047</v>
      </c>
      <c r="H12" s="22">
        <v>2.5</v>
      </c>
      <c r="I12" s="23" t="s">
        <v>1044</v>
      </c>
      <c r="J12" s="60">
        <f t="shared" ref="J12:J34" si="2">K12/H12</f>
        <v>20</v>
      </c>
      <c r="K12" s="60">
        <v>50</v>
      </c>
      <c r="L12" s="61" t="s">
        <v>42</v>
      </c>
      <c r="M12" s="62">
        <v>2.6579999999999999</v>
      </c>
      <c r="N12" s="53">
        <v>2.36</v>
      </c>
      <c r="O12" s="42">
        <f t="shared" si="0"/>
        <v>5.9</v>
      </c>
      <c r="P12" s="54">
        <f t="shared" si="1"/>
        <v>7.26</v>
      </c>
      <c r="Q12" t="s">
        <v>1045</v>
      </c>
    </row>
    <row r="13" spans="1:17" x14ac:dyDescent="0.25">
      <c r="A13" s="155" t="s">
        <v>500</v>
      </c>
      <c r="B13" s="157" t="s">
        <v>501</v>
      </c>
      <c r="C13" s="234">
        <v>738720570</v>
      </c>
      <c r="D13" s="242" t="s">
        <v>1048</v>
      </c>
      <c r="E13" s="218"/>
      <c r="F13" s="48" t="s">
        <v>1042</v>
      </c>
      <c r="G13" s="49" t="s">
        <v>1049</v>
      </c>
      <c r="H13" s="22">
        <v>2.5</v>
      </c>
      <c r="I13" s="23" t="s">
        <v>1044</v>
      </c>
      <c r="J13" s="60">
        <f t="shared" si="2"/>
        <v>20</v>
      </c>
      <c r="K13" s="60">
        <v>50</v>
      </c>
      <c r="L13" s="61" t="s">
        <v>42</v>
      </c>
      <c r="M13" s="62">
        <v>2.972</v>
      </c>
      <c r="N13" s="53">
        <v>2.64</v>
      </c>
      <c r="O13" s="42">
        <f t="shared" si="0"/>
        <v>6.6</v>
      </c>
      <c r="P13" s="54">
        <f t="shared" si="1"/>
        <v>8.1199999999999992</v>
      </c>
      <c r="Q13" t="s">
        <v>1045</v>
      </c>
    </row>
    <row r="14" spans="1:17" x14ac:dyDescent="0.25">
      <c r="A14" s="155" t="s">
        <v>500</v>
      </c>
      <c r="B14" s="157" t="s">
        <v>501</v>
      </c>
      <c r="C14" s="234">
        <v>738720571</v>
      </c>
      <c r="D14" s="242" t="s">
        <v>1050</v>
      </c>
      <c r="E14" s="218"/>
      <c r="F14" s="48" t="s">
        <v>1042</v>
      </c>
      <c r="G14" s="49" t="s">
        <v>1051</v>
      </c>
      <c r="H14" s="22">
        <v>2.5</v>
      </c>
      <c r="I14" s="23" t="s">
        <v>1044</v>
      </c>
      <c r="J14" s="60">
        <f t="shared" si="2"/>
        <v>20</v>
      </c>
      <c r="K14" s="60">
        <v>50</v>
      </c>
      <c r="L14" s="61" t="s">
        <v>42</v>
      </c>
      <c r="M14" s="62">
        <v>3.2229999999999999</v>
      </c>
      <c r="N14" s="53">
        <v>2.87</v>
      </c>
      <c r="O14" s="42">
        <f t="shared" si="0"/>
        <v>7.18</v>
      </c>
      <c r="P14" s="54">
        <f t="shared" si="1"/>
        <v>8.83</v>
      </c>
      <c r="Q14" t="s">
        <v>1045</v>
      </c>
    </row>
    <row r="15" spans="1:17" x14ac:dyDescent="0.25">
      <c r="A15" s="155" t="s">
        <v>500</v>
      </c>
      <c r="B15" s="157" t="s">
        <v>501</v>
      </c>
      <c r="C15" s="234">
        <v>738720572</v>
      </c>
      <c r="D15" s="242" t="s">
        <v>1052</v>
      </c>
      <c r="E15" s="218"/>
      <c r="F15" s="48" t="s">
        <v>1042</v>
      </c>
      <c r="G15" s="49" t="s">
        <v>1053</v>
      </c>
      <c r="H15" s="22">
        <v>2.5</v>
      </c>
      <c r="I15" s="23" t="s">
        <v>1044</v>
      </c>
      <c r="J15" s="60">
        <f t="shared" si="2"/>
        <v>20</v>
      </c>
      <c r="K15" s="60">
        <v>50</v>
      </c>
      <c r="L15" s="61" t="s">
        <v>42</v>
      </c>
      <c r="M15" s="62">
        <v>3.5379999999999998</v>
      </c>
      <c r="N15" s="53">
        <v>3.15</v>
      </c>
      <c r="O15" s="42">
        <f t="shared" si="0"/>
        <v>7.88</v>
      </c>
      <c r="P15" s="54">
        <f t="shared" si="1"/>
        <v>9.69</v>
      </c>
      <c r="Q15" t="s">
        <v>1045</v>
      </c>
    </row>
    <row r="16" spans="1:17" x14ac:dyDescent="0.25">
      <c r="A16" s="155" t="s">
        <v>500</v>
      </c>
      <c r="B16" s="157" t="s">
        <v>501</v>
      </c>
      <c r="C16" s="234">
        <v>738720573</v>
      </c>
      <c r="D16" s="242" t="s">
        <v>1054</v>
      </c>
      <c r="E16" s="218"/>
      <c r="F16" s="48" t="s">
        <v>1042</v>
      </c>
      <c r="G16" s="49" t="s">
        <v>1055</v>
      </c>
      <c r="H16" s="22">
        <v>2.5</v>
      </c>
      <c r="I16" s="23" t="s">
        <v>1044</v>
      </c>
      <c r="J16" s="60">
        <f t="shared" si="2"/>
        <v>20</v>
      </c>
      <c r="K16" s="60">
        <v>50</v>
      </c>
      <c r="L16" s="61" t="s">
        <v>42</v>
      </c>
      <c r="M16" s="62">
        <v>3.8519999999999999</v>
      </c>
      <c r="N16" s="53">
        <v>3.42</v>
      </c>
      <c r="O16" s="42">
        <f t="shared" si="0"/>
        <v>8.5500000000000007</v>
      </c>
      <c r="P16" s="54">
        <f t="shared" si="1"/>
        <v>10.52</v>
      </c>
      <c r="Q16" t="s">
        <v>1045</v>
      </c>
    </row>
    <row r="17" spans="1:17" x14ac:dyDescent="0.25">
      <c r="A17" s="155" t="s">
        <v>500</v>
      </c>
      <c r="B17" s="157" t="s">
        <v>501</v>
      </c>
      <c r="C17" s="234">
        <v>738720574</v>
      </c>
      <c r="D17" s="242" t="s">
        <v>1056</v>
      </c>
      <c r="E17" s="218"/>
      <c r="F17" s="48" t="s">
        <v>1042</v>
      </c>
      <c r="G17" s="49" t="s">
        <v>1057</v>
      </c>
      <c r="H17" s="22">
        <v>2.5</v>
      </c>
      <c r="I17" s="23" t="s">
        <v>1044</v>
      </c>
      <c r="J17" s="60">
        <f t="shared" si="2"/>
        <v>20</v>
      </c>
      <c r="K17" s="60">
        <v>50</v>
      </c>
      <c r="L17" s="61" t="s">
        <v>42</v>
      </c>
      <c r="M17" s="62">
        <v>4.1630000000000003</v>
      </c>
      <c r="N17" s="53">
        <v>3.7</v>
      </c>
      <c r="O17" s="42">
        <f t="shared" si="0"/>
        <v>9.25</v>
      </c>
      <c r="P17" s="54">
        <f t="shared" si="1"/>
        <v>11.38</v>
      </c>
      <c r="Q17" t="s">
        <v>1045</v>
      </c>
    </row>
    <row r="18" spans="1:17" x14ac:dyDescent="0.25">
      <c r="A18" s="155" t="s">
        <v>500</v>
      </c>
      <c r="B18" s="157" t="s">
        <v>501</v>
      </c>
      <c r="C18" s="234">
        <v>738720575</v>
      </c>
      <c r="D18" s="242" t="s">
        <v>1058</v>
      </c>
      <c r="E18" s="218"/>
      <c r="F18" s="48" t="s">
        <v>1042</v>
      </c>
      <c r="G18" s="49" t="s">
        <v>1059</v>
      </c>
      <c r="H18" s="22">
        <v>2.5</v>
      </c>
      <c r="I18" s="23" t="s">
        <v>1044</v>
      </c>
      <c r="J18" s="60">
        <f t="shared" si="2"/>
        <v>20</v>
      </c>
      <c r="K18" s="60">
        <v>50</v>
      </c>
      <c r="L18" s="61" t="s">
        <v>42</v>
      </c>
      <c r="M18" s="62">
        <v>4.4749999999999996</v>
      </c>
      <c r="N18" s="53">
        <v>3.98</v>
      </c>
      <c r="O18" s="42">
        <f t="shared" si="0"/>
        <v>9.9499999999999993</v>
      </c>
      <c r="P18" s="54">
        <f t="shared" si="1"/>
        <v>12.24</v>
      </c>
      <c r="Q18" t="s">
        <v>1045</v>
      </c>
    </row>
    <row r="19" spans="1:17" x14ac:dyDescent="0.25">
      <c r="A19" s="155" t="s">
        <v>500</v>
      </c>
      <c r="B19" s="157" t="s">
        <v>501</v>
      </c>
      <c r="C19" s="234">
        <v>738720576</v>
      </c>
      <c r="D19" s="242" t="s">
        <v>1060</v>
      </c>
      <c r="E19" s="218"/>
      <c r="F19" s="48" t="s">
        <v>1042</v>
      </c>
      <c r="G19" s="49" t="s">
        <v>1061</v>
      </c>
      <c r="H19" s="22">
        <v>2.5</v>
      </c>
      <c r="I19" s="23" t="s">
        <v>1044</v>
      </c>
      <c r="J19" s="60">
        <f t="shared" si="2"/>
        <v>20</v>
      </c>
      <c r="K19" s="60">
        <v>50</v>
      </c>
      <c r="L19" s="61" t="s">
        <v>42</v>
      </c>
      <c r="M19" s="62">
        <v>4.7919999999999998</v>
      </c>
      <c r="N19" s="53">
        <v>4.26</v>
      </c>
      <c r="O19" s="42">
        <f t="shared" si="0"/>
        <v>10.65</v>
      </c>
      <c r="P19" s="54">
        <f t="shared" si="1"/>
        <v>13.1</v>
      </c>
      <c r="Q19" t="s">
        <v>1045</v>
      </c>
    </row>
    <row r="20" spans="1:17" x14ac:dyDescent="0.25">
      <c r="A20" s="155" t="s">
        <v>500</v>
      </c>
      <c r="B20" s="157" t="s">
        <v>501</v>
      </c>
      <c r="C20" s="234">
        <v>738720577</v>
      </c>
      <c r="D20" s="242" t="s">
        <v>1062</v>
      </c>
      <c r="E20" s="218"/>
      <c r="F20" s="48" t="s">
        <v>1042</v>
      </c>
      <c r="G20" s="49" t="s">
        <v>1063</v>
      </c>
      <c r="H20" s="22">
        <v>2.5</v>
      </c>
      <c r="I20" s="23" t="s">
        <v>1044</v>
      </c>
      <c r="J20" s="60">
        <f t="shared" si="2"/>
        <v>20</v>
      </c>
      <c r="K20" s="60">
        <v>50</v>
      </c>
      <c r="L20" s="61" t="s">
        <v>42</v>
      </c>
      <c r="M20" s="62">
        <v>5.1040000000000001</v>
      </c>
      <c r="N20" s="53">
        <v>4.54</v>
      </c>
      <c r="O20" s="42">
        <f t="shared" si="0"/>
        <v>11.35</v>
      </c>
      <c r="P20" s="54">
        <f t="shared" si="1"/>
        <v>13.96</v>
      </c>
      <c r="Q20" t="s">
        <v>1045</v>
      </c>
    </row>
    <row r="21" spans="1:17" x14ac:dyDescent="0.25">
      <c r="A21" s="155" t="s">
        <v>500</v>
      </c>
      <c r="B21" s="157" t="s">
        <v>501</v>
      </c>
      <c r="C21" s="234">
        <v>738720578</v>
      </c>
      <c r="D21" s="242" t="s">
        <v>1064</v>
      </c>
      <c r="E21" s="218"/>
      <c r="F21" s="48" t="s">
        <v>1042</v>
      </c>
      <c r="G21" s="49" t="s">
        <v>1065</v>
      </c>
      <c r="H21" s="22">
        <v>2.5</v>
      </c>
      <c r="I21" s="23" t="s">
        <v>1044</v>
      </c>
      <c r="J21" s="60">
        <f t="shared" si="2"/>
        <v>20</v>
      </c>
      <c r="K21" s="60">
        <v>50</v>
      </c>
      <c r="L21" s="61" t="s">
        <v>42</v>
      </c>
      <c r="M21" s="62">
        <v>5.4169999999999998</v>
      </c>
      <c r="N21" s="53">
        <v>4.82</v>
      </c>
      <c r="O21" s="42">
        <f t="shared" si="0"/>
        <v>12.05</v>
      </c>
      <c r="P21" s="54">
        <f t="shared" si="1"/>
        <v>14.82</v>
      </c>
      <c r="Q21" t="s">
        <v>1045</v>
      </c>
    </row>
    <row r="22" spans="1:17" x14ac:dyDescent="0.25">
      <c r="A22" s="155" t="s">
        <v>500</v>
      </c>
      <c r="B22" s="157" t="s">
        <v>501</v>
      </c>
      <c r="C22" s="234">
        <v>738730046</v>
      </c>
      <c r="D22" s="242"/>
      <c r="E22" s="242" t="s">
        <v>1066</v>
      </c>
      <c r="F22" s="48" t="s">
        <v>1042</v>
      </c>
      <c r="G22" s="49" t="s">
        <v>1067</v>
      </c>
      <c r="H22" s="22">
        <v>2.5</v>
      </c>
      <c r="I22" s="23" t="s">
        <v>1044</v>
      </c>
      <c r="J22" s="60">
        <f t="shared" si="2"/>
        <v>10</v>
      </c>
      <c r="K22" s="60">
        <v>25</v>
      </c>
      <c r="L22" s="61" t="s">
        <v>42</v>
      </c>
      <c r="M22" s="62"/>
      <c r="N22" s="53">
        <v>7.54</v>
      </c>
      <c r="O22" s="42">
        <f t="shared" si="0"/>
        <v>18.850000000000001</v>
      </c>
      <c r="P22" s="54">
        <f t="shared" si="1"/>
        <v>23.19</v>
      </c>
      <c r="Q22" t="s">
        <v>1045</v>
      </c>
    </row>
    <row r="23" spans="1:17" x14ac:dyDescent="0.25">
      <c r="A23" s="155" t="s">
        <v>500</v>
      </c>
      <c r="B23" s="157" t="s">
        <v>501</v>
      </c>
      <c r="C23" s="234">
        <v>738730045</v>
      </c>
      <c r="D23" s="242"/>
      <c r="E23" s="242" t="s">
        <v>1068</v>
      </c>
      <c r="F23" s="48" t="s">
        <v>1042</v>
      </c>
      <c r="G23" s="49" t="s">
        <v>1069</v>
      </c>
      <c r="H23" s="22">
        <v>2.5</v>
      </c>
      <c r="I23" s="23" t="s">
        <v>1044</v>
      </c>
      <c r="J23" s="60">
        <f>K23/H23</f>
        <v>10</v>
      </c>
      <c r="K23" s="60">
        <v>25</v>
      </c>
      <c r="L23" s="61" t="s">
        <v>42</v>
      </c>
      <c r="M23" s="62"/>
      <c r="N23" s="53">
        <v>7.93</v>
      </c>
      <c r="O23" s="42">
        <f t="shared" si="0"/>
        <v>19.829999999999998</v>
      </c>
      <c r="P23" s="54">
        <f t="shared" si="1"/>
        <v>24.39</v>
      </c>
      <c r="Q23" t="s">
        <v>1045</v>
      </c>
    </row>
    <row r="24" spans="1:17" x14ac:dyDescent="0.25">
      <c r="A24" s="155" t="s">
        <v>500</v>
      </c>
      <c r="B24" s="157" t="s">
        <v>501</v>
      </c>
      <c r="C24" s="234">
        <v>738730047</v>
      </c>
      <c r="D24" s="242"/>
      <c r="E24" s="242" t="s">
        <v>1070</v>
      </c>
      <c r="F24" s="48" t="s">
        <v>1042</v>
      </c>
      <c r="G24" s="49" t="s">
        <v>1071</v>
      </c>
      <c r="H24" s="22">
        <v>2.5</v>
      </c>
      <c r="I24" s="23" t="s">
        <v>1044</v>
      </c>
      <c r="J24" s="60">
        <f t="shared" si="2"/>
        <v>10</v>
      </c>
      <c r="K24" s="60">
        <v>25</v>
      </c>
      <c r="L24" s="61" t="s">
        <v>42</v>
      </c>
      <c r="M24" s="62"/>
      <c r="N24" s="53">
        <v>8.33</v>
      </c>
      <c r="O24" s="42">
        <f t="shared" si="0"/>
        <v>20.83</v>
      </c>
      <c r="P24" s="54">
        <f t="shared" si="1"/>
        <v>25.62</v>
      </c>
      <c r="Q24" t="s">
        <v>1045</v>
      </c>
    </row>
    <row r="25" spans="1:17" x14ac:dyDescent="0.25">
      <c r="A25" s="155" t="s">
        <v>500</v>
      </c>
      <c r="B25" s="157" t="s">
        <v>501</v>
      </c>
      <c r="C25" s="234">
        <v>738730048</v>
      </c>
      <c r="D25" s="242"/>
      <c r="E25" s="242" t="s">
        <v>1072</v>
      </c>
      <c r="F25" s="48" t="s">
        <v>1042</v>
      </c>
      <c r="G25" s="49" t="s">
        <v>1073</v>
      </c>
      <c r="H25" s="22">
        <v>2.5</v>
      </c>
      <c r="I25" s="23" t="s">
        <v>1044</v>
      </c>
      <c r="J25" s="60">
        <f t="shared" si="2"/>
        <v>10</v>
      </c>
      <c r="K25" s="60">
        <v>25</v>
      </c>
      <c r="L25" s="61" t="s">
        <v>42</v>
      </c>
      <c r="M25" s="62"/>
      <c r="N25" s="53">
        <v>8.7200000000000006</v>
      </c>
      <c r="O25" s="42">
        <f t="shared" si="0"/>
        <v>21.8</v>
      </c>
      <c r="P25" s="54">
        <f t="shared" si="1"/>
        <v>26.81</v>
      </c>
      <c r="Q25" t="s">
        <v>1045</v>
      </c>
    </row>
    <row r="26" spans="1:17" x14ac:dyDescent="0.25">
      <c r="A26" s="155" t="s">
        <v>500</v>
      </c>
      <c r="B26" s="157" t="s">
        <v>501</v>
      </c>
      <c r="C26" s="234">
        <v>738730049</v>
      </c>
      <c r="D26" s="242"/>
      <c r="E26" s="242" t="s">
        <v>1074</v>
      </c>
      <c r="F26" s="48" t="s">
        <v>1042</v>
      </c>
      <c r="G26" s="49" t="s">
        <v>1075</v>
      </c>
      <c r="H26" s="22">
        <v>2.5</v>
      </c>
      <c r="I26" s="23" t="s">
        <v>1044</v>
      </c>
      <c r="J26" s="60">
        <f t="shared" si="2"/>
        <v>10</v>
      </c>
      <c r="K26" s="60">
        <v>25</v>
      </c>
      <c r="L26" s="61" t="s">
        <v>42</v>
      </c>
      <c r="M26" s="62"/>
      <c r="N26" s="53">
        <v>9.1199999999999992</v>
      </c>
      <c r="O26" s="42">
        <f t="shared" si="0"/>
        <v>22.8</v>
      </c>
      <c r="P26" s="54">
        <f t="shared" si="1"/>
        <v>28.04</v>
      </c>
      <c r="Q26" t="s">
        <v>1045</v>
      </c>
    </row>
    <row r="27" spans="1:17" x14ac:dyDescent="0.25">
      <c r="A27" s="155" t="s">
        <v>500</v>
      </c>
      <c r="B27" s="157" t="s">
        <v>501</v>
      </c>
      <c r="C27" s="234">
        <v>738730050</v>
      </c>
      <c r="D27" s="242"/>
      <c r="E27" s="242" t="s">
        <v>1076</v>
      </c>
      <c r="F27" s="48" t="s">
        <v>1042</v>
      </c>
      <c r="G27" s="49" t="s">
        <v>1077</v>
      </c>
      <c r="H27" s="22">
        <v>2.5</v>
      </c>
      <c r="I27" s="23" t="s">
        <v>1044</v>
      </c>
      <c r="J27" s="60">
        <f t="shared" si="2"/>
        <v>10</v>
      </c>
      <c r="K27" s="60">
        <v>25</v>
      </c>
      <c r="L27" s="61" t="s">
        <v>42</v>
      </c>
      <c r="M27" s="62"/>
      <c r="N27" s="53">
        <v>9.51</v>
      </c>
      <c r="O27" s="42">
        <f t="shared" si="0"/>
        <v>23.78</v>
      </c>
      <c r="P27" s="54">
        <f t="shared" si="1"/>
        <v>29.25</v>
      </c>
      <c r="Q27" t="s">
        <v>1045</v>
      </c>
    </row>
    <row r="28" spans="1:17" x14ac:dyDescent="0.25">
      <c r="A28" s="155" t="s">
        <v>500</v>
      </c>
      <c r="B28" s="157" t="s">
        <v>501</v>
      </c>
      <c r="C28" s="234">
        <v>738730051</v>
      </c>
      <c r="D28" s="242"/>
      <c r="E28" s="242" t="s">
        <v>1078</v>
      </c>
      <c r="F28" s="48" t="s">
        <v>1042</v>
      </c>
      <c r="G28" s="49" t="s">
        <v>1079</v>
      </c>
      <c r="H28" s="22">
        <v>2.5</v>
      </c>
      <c r="I28" s="23" t="s">
        <v>1044</v>
      </c>
      <c r="J28" s="60">
        <f t="shared" si="2"/>
        <v>10</v>
      </c>
      <c r="K28" s="60">
        <v>25</v>
      </c>
      <c r="L28" s="61" t="s">
        <v>42</v>
      </c>
      <c r="M28" s="62"/>
      <c r="N28" s="53">
        <v>9.91</v>
      </c>
      <c r="O28" s="42">
        <f t="shared" si="0"/>
        <v>24.78</v>
      </c>
      <c r="P28" s="54">
        <f t="shared" si="1"/>
        <v>30.48</v>
      </c>
      <c r="Q28" t="s">
        <v>1045</v>
      </c>
    </row>
    <row r="29" spans="1:17" x14ac:dyDescent="0.25">
      <c r="A29" s="155" t="s">
        <v>500</v>
      </c>
      <c r="B29" s="157" t="s">
        <v>501</v>
      </c>
      <c r="C29" s="234">
        <v>738730052</v>
      </c>
      <c r="D29" s="242"/>
      <c r="E29" s="242" t="s">
        <v>1080</v>
      </c>
      <c r="F29" s="48" t="s">
        <v>1042</v>
      </c>
      <c r="G29" s="49" t="s">
        <v>1081</v>
      </c>
      <c r="H29" s="22">
        <v>2.5</v>
      </c>
      <c r="I29" s="23" t="s">
        <v>1044</v>
      </c>
      <c r="J29" s="60">
        <f t="shared" si="2"/>
        <v>10</v>
      </c>
      <c r="K29" s="60">
        <v>25</v>
      </c>
      <c r="L29" s="61" t="s">
        <v>42</v>
      </c>
      <c r="M29" s="62"/>
      <c r="N29" s="53">
        <v>10.3</v>
      </c>
      <c r="O29" s="42">
        <f t="shared" si="0"/>
        <v>25.75</v>
      </c>
      <c r="P29" s="54">
        <f t="shared" si="1"/>
        <v>31.67</v>
      </c>
      <c r="Q29" t="s">
        <v>1045</v>
      </c>
    </row>
    <row r="30" spans="1:17" x14ac:dyDescent="0.25">
      <c r="A30" s="155" t="s">
        <v>500</v>
      </c>
      <c r="B30" s="157" t="s">
        <v>501</v>
      </c>
      <c r="C30" s="234">
        <v>738730053</v>
      </c>
      <c r="D30" s="242"/>
      <c r="E30" s="242" t="s">
        <v>1082</v>
      </c>
      <c r="F30" s="48" t="s">
        <v>1042</v>
      </c>
      <c r="G30" s="49" t="s">
        <v>1083</v>
      </c>
      <c r="H30" s="22">
        <v>2.5</v>
      </c>
      <c r="I30" s="23" t="s">
        <v>1044</v>
      </c>
      <c r="J30" s="60">
        <f t="shared" si="2"/>
        <v>10</v>
      </c>
      <c r="K30" s="60">
        <v>25</v>
      </c>
      <c r="L30" s="61" t="s">
        <v>42</v>
      </c>
      <c r="M30" s="62"/>
      <c r="N30" s="53">
        <v>10.7</v>
      </c>
      <c r="O30" s="42">
        <f t="shared" si="0"/>
        <v>26.75</v>
      </c>
      <c r="P30" s="54">
        <f t="shared" si="1"/>
        <v>32.9</v>
      </c>
      <c r="Q30" t="s">
        <v>1045</v>
      </c>
    </row>
    <row r="31" spans="1:17" x14ac:dyDescent="0.25">
      <c r="A31" s="155" t="s">
        <v>500</v>
      </c>
      <c r="B31" s="157" t="s">
        <v>501</v>
      </c>
      <c r="C31" s="234">
        <v>738730054</v>
      </c>
      <c r="D31" s="242"/>
      <c r="E31" s="242" t="s">
        <v>1084</v>
      </c>
      <c r="F31" s="48" t="s">
        <v>1042</v>
      </c>
      <c r="G31" s="49" t="s">
        <v>1085</v>
      </c>
      <c r="H31" s="22">
        <v>2.5</v>
      </c>
      <c r="I31" s="23" t="s">
        <v>1044</v>
      </c>
      <c r="J31" s="60">
        <f t="shared" si="2"/>
        <v>10</v>
      </c>
      <c r="K31" s="60">
        <v>25</v>
      </c>
      <c r="L31" s="61" t="s">
        <v>42</v>
      </c>
      <c r="M31" s="62"/>
      <c r="N31" s="53">
        <v>11.26</v>
      </c>
      <c r="O31" s="42">
        <f t="shared" si="0"/>
        <v>28.15</v>
      </c>
      <c r="P31" s="54">
        <f t="shared" si="1"/>
        <v>34.619999999999997</v>
      </c>
      <c r="Q31" t="s">
        <v>1045</v>
      </c>
    </row>
    <row r="32" spans="1:17" x14ac:dyDescent="0.25">
      <c r="A32" s="155" t="s">
        <v>500</v>
      </c>
      <c r="B32" s="157" t="s">
        <v>501</v>
      </c>
      <c r="C32" s="234">
        <v>738730055</v>
      </c>
      <c r="D32" s="242"/>
      <c r="E32" s="242" t="s">
        <v>1086</v>
      </c>
      <c r="F32" s="48" t="s">
        <v>1042</v>
      </c>
      <c r="G32" s="49" t="s">
        <v>1087</v>
      </c>
      <c r="H32" s="22">
        <v>2.5</v>
      </c>
      <c r="I32" s="23" t="s">
        <v>1044</v>
      </c>
      <c r="J32" s="60">
        <f t="shared" si="2"/>
        <v>10</v>
      </c>
      <c r="K32" s="60">
        <v>25</v>
      </c>
      <c r="L32" s="61" t="s">
        <v>42</v>
      </c>
      <c r="M32" s="62"/>
      <c r="N32" s="53">
        <v>11.49</v>
      </c>
      <c r="O32" s="42">
        <f t="shared" si="0"/>
        <v>28.73</v>
      </c>
      <c r="P32" s="54">
        <f t="shared" si="1"/>
        <v>35.340000000000003</v>
      </c>
      <c r="Q32" t="s">
        <v>1045</v>
      </c>
    </row>
    <row r="33" spans="1:17" x14ac:dyDescent="0.25">
      <c r="A33" s="155" t="s">
        <v>500</v>
      </c>
      <c r="B33" s="157" t="s">
        <v>501</v>
      </c>
      <c r="C33" s="234">
        <v>738730056</v>
      </c>
      <c r="D33" s="242"/>
      <c r="E33" s="242" t="s">
        <v>1088</v>
      </c>
      <c r="F33" s="48" t="s">
        <v>1042</v>
      </c>
      <c r="G33" s="49" t="s">
        <v>1089</v>
      </c>
      <c r="H33" s="22">
        <v>2.5</v>
      </c>
      <c r="I33" s="23" t="s">
        <v>1044</v>
      </c>
      <c r="J33" s="60">
        <f t="shared" si="2"/>
        <v>10</v>
      </c>
      <c r="K33" s="60">
        <v>25</v>
      </c>
      <c r="L33" s="61" t="s">
        <v>42</v>
      </c>
      <c r="M33" s="62"/>
      <c r="N33" s="53">
        <v>11.89</v>
      </c>
      <c r="O33" s="42">
        <f t="shared" si="0"/>
        <v>29.73</v>
      </c>
      <c r="P33" s="54">
        <f t="shared" si="1"/>
        <v>36.57</v>
      </c>
      <c r="Q33" t="s">
        <v>1045</v>
      </c>
    </row>
    <row r="34" spans="1:17" x14ac:dyDescent="0.25">
      <c r="A34" s="155" t="s">
        <v>500</v>
      </c>
      <c r="B34" s="157" t="s">
        <v>501</v>
      </c>
      <c r="C34" s="234">
        <v>738720585</v>
      </c>
      <c r="D34" s="242" t="s">
        <v>1090</v>
      </c>
      <c r="E34" s="218" t="s">
        <v>1091</v>
      </c>
      <c r="F34" s="48" t="s">
        <v>1092</v>
      </c>
      <c r="G34" s="49"/>
      <c r="H34" s="22">
        <v>2.5</v>
      </c>
      <c r="I34" s="23" t="s">
        <v>1044</v>
      </c>
      <c r="J34" s="60">
        <f t="shared" si="2"/>
        <v>50</v>
      </c>
      <c r="K34" s="60">
        <v>125</v>
      </c>
      <c r="L34" s="61" t="s">
        <v>42</v>
      </c>
      <c r="M34" s="62">
        <v>2.2509999999999999</v>
      </c>
      <c r="N34" s="53">
        <v>1.64</v>
      </c>
      <c r="O34" s="42">
        <f t="shared" si="0"/>
        <v>4.0999999999999996</v>
      </c>
      <c r="P34" s="54">
        <f t="shared" si="1"/>
        <v>5.04</v>
      </c>
      <c r="Q34" t="s">
        <v>1045</v>
      </c>
    </row>
    <row r="35" spans="1:17" x14ac:dyDescent="0.25">
      <c r="A35" s="155" t="s">
        <v>500</v>
      </c>
      <c r="B35" s="157" t="s">
        <v>501</v>
      </c>
      <c r="C35" s="234">
        <v>738720593</v>
      </c>
      <c r="D35" s="242" t="s">
        <v>1093</v>
      </c>
      <c r="E35" s="218"/>
      <c r="F35" s="48" t="s">
        <v>1094</v>
      </c>
      <c r="G35" s="49" t="s">
        <v>1095</v>
      </c>
      <c r="H35" s="22" t="s">
        <v>1096</v>
      </c>
      <c r="I35" s="23" t="s">
        <v>208</v>
      </c>
      <c r="J35" s="60"/>
      <c r="K35" s="60"/>
      <c r="L35" s="61" t="s">
        <v>42</v>
      </c>
      <c r="M35" s="62"/>
      <c r="N35" s="53">
        <v>0.1</v>
      </c>
      <c r="O35" s="42">
        <f t="shared" si="0"/>
        <v>10</v>
      </c>
      <c r="P35" s="54">
        <f t="shared" si="1"/>
        <v>12.3</v>
      </c>
      <c r="Q35" t="s">
        <v>1027</v>
      </c>
    </row>
    <row r="36" spans="1:17" x14ac:dyDescent="0.25">
      <c r="A36" s="155" t="s">
        <v>500</v>
      </c>
      <c r="B36" s="157" t="s">
        <v>501</v>
      </c>
      <c r="C36" s="234"/>
      <c r="D36" s="242"/>
      <c r="E36" s="218"/>
      <c r="F36" s="48" t="s">
        <v>1094</v>
      </c>
      <c r="G36" s="49" t="s">
        <v>1097</v>
      </c>
      <c r="H36" s="22">
        <v>10</v>
      </c>
      <c r="I36" s="23" t="s">
        <v>208</v>
      </c>
      <c r="J36" s="60"/>
      <c r="K36" s="60"/>
      <c r="L36" s="61" t="s">
        <v>42</v>
      </c>
      <c r="M36" s="62"/>
      <c r="N36" s="53">
        <v>1.81</v>
      </c>
      <c r="O36" s="42">
        <f t="shared" si="0"/>
        <v>18.100000000000001</v>
      </c>
      <c r="P36" s="54">
        <f t="shared" si="1"/>
        <v>22.26</v>
      </c>
      <c r="Q36" t="s">
        <v>1027</v>
      </c>
    </row>
    <row r="37" spans="1:17" x14ac:dyDescent="0.25">
      <c r="A37" s="155" t="s">
        <v>500</v>
      </c>
      <c r="B37" s="157" t="s">
        <v>501</v>
      </c>
      <c r="C37" s="234">
        <v>738720586</v>
      </c>
      <c r="D37" s="242" t="s">
        <v>1098</v>
      </c>
      <c r="E37" s="218"/>
      <c r="F37" s="48" t="s">
        <v>1099</v>
      </c>
      <c r="G37" s="49" t="s">
        <v>1100</v>
      </c>
      <c r="H37" s="22" t="s">
        <v>1101</v>
      </c>
      <c r="I37" s="23" t="s">
        <v>208</v>
      </c>
      <c r="J37" s="60"/>
      <c r="K37" s="60"/>
      <c r="L37" s="61" t="s">
        <v>42</v>
      </c>
      <c r="M37" s="62"/>
      <c r="N37" s="53">
        <v>0.09</v>
      </c>
      <c r="O37" s="42">
        <f t="shared" si="0"/>
        <v>4.5</v>
      </c>
      <c r="P37" s="54">
        <f t="shared" si="1"/>
        <v>5.54</v>
      </c>
      <c r="Q37" t="s">
        <v>1027</v>
      </c>
    </row>
    <row r="38" spans="1:17" x14ac:dyDescent="0.25">
      <c r="A38" s="155" t="s">
        <v>500</v>
      </c>
      <c r="B38" s="157" t="s">
        <v>501</v>
      </c>
      <c r="C38" s="234">
        <v>738720587</v>
      </c>
      <c r="D38" s="242" t="s">
        <v>1102</v>
      </c>
      <c r="E38" s="218"/>
      <c r="F38" s="48" t="s">
        <v>1099</v>
      </c>
      <c r="G38" s="49" t="s">
        <v>1103</v>
      </c>
      <c r="H38" s="22" t="s">
        <v>1101</v>
      </c>
      <c r="I38" s="23" t="s">
        <v>208</v>
      </c>
      <c r="J38" s="60"/>
      <c r="K38" s="60"/>
      <c r="L38" s="61" t="s">
        <v>42</v>
      </c>
      <c r="M38" s="62"/>
      <c r="N38" s="53">
        <v>0.09</v>
      </c>
      <c r="O38" s="42">
        <f t="shared" si="0"/>
        <v>4.5</v>
      </c>
      <c r="P38" s="54">
        <f t="shared" si="1"/>
        <v>5.54</v>
      </c>
      <c r="Q38" t="s">
        <v>1027</v>
      </c>
    </row>
    <row r="39" spans="1:17" x14ac:dyDescent="0.25">
      <c r="A39" s="155" t="s">
        <v>500</v>
      </c>
      <c r="B39" s="157" t="s">
        <v>501</v>
      </c>
      <c r="C39" s="234">
        <v>738720588</v>
      </c>
      <c r="D39" s="242" t="s">
        <v>1104</v>
      </c>
      <c r="E39" s="218"/>
      <c r="F39" s="48" t="s">
        <v>1099</v>
      </c>
      <c r="G39" s="49" t="s">
        <v>1105</v>
      </c>
      <c r="H39" s="22" t="s">
        <v>1101</v>
      </c>
      <c r="I39" s="23" t="s">
        <v>208</v>
      </c>
      <c r="J39" s="60"/>
      <c r="K39" s="60"/>
      <c r="L39" s="61" t="s">
        <v>42</v>
      </c>
      <c r="M39" s="62"/>
      <c r="N39" s="53">
        <v>0.1</v>
      </c>
      <c r="O39" s="42">
        <f t="shared" si="0"/>
        <v>5</v>
      </c>
      <c r="P39" s="54">
        <f t="shared" si="1"/>
        <v>6.15</v>
      </c>
      <c r="Q39" t="s">
        <v>1027</v>
      </c>
    </row>
    <row r="40" spans="1:17" x14ac:dyDescent="0.25">
      <c r="A40" s="155" t="s">
        <v>500</v>
      </c>
      <c r="B40" s="157" t="s">
        <v>501</v>
      </c>
      <c r="C40" s="234">
        <v>738720589</v>
      </c>
      <c r="D40" s="242" t="s">
        <v>1106</v>
      </c>
      <c r="E40" s="218"/>
      <c r="F40" s="48" t="s">
        <v>1099</v>
      </c>
      <c r="G40" s="49" t="s">
        <v>1107</v>
      </c>
      <c r="H40" s="22" t="s">
        <v>1101</v>
      </c>
      <c r="I40" s="23" t="s">
        <v>208</v>
      </c>
      <c r="J40" s="60"/>
      <c r="K40" s="60"/>
      <c r="L40" s="61" t="s">
        <v>42</v>
      </c>
      <c r="M40" s="62"/>
      <c r="N40" s="53">
        <v>0.1</v>
      </c>
      <c r="O40" s="42">
        <f t="shared" si="0"/>
        <v>5</v>
      </c>
      <c r="P40" s="54">
        <f t="shared" si="1"/>
        <v>6.15</v>
      </c>
      <c r="Q40" t="s">
        <v>1027</v>
      </c>
    </row>
    <row r="41" spans="1:17" x14ac:dyDescent="0.25">
      <c r="A41" s="155" t="s">
        <v>500</v>
      </c>
      <c r="B41" s="157" t="s">
        <v>501</v>
      </c>
      <c r="C41" s="234">
        <v>738720590</v>
      </c>
      <c r="D41" s="242" t="s">
        <v>1108</v>
      </c>
      <c r="E41" s="218"/>
      <c r="F41" s="48" t="s">
        <v>1099</v>
      </c>
      <c r="G41" s="49" t="s">
        <v>1109</v>
      </c>
      <c r="H41" s="22" t="s">
        <v>1101</v>
      </c>
      <c r="I41" s="23" t="s">
        <v>208</v>
      </c>
      <c r="J41" s="60"/>
      <c r="K41" s="60"/>
      <c r="L41" s="61" t="s">
        <v>42</v>
      </c>
      <c r="M41" s="62"/>
      <c r="N41" s="53">
        <v>0.11</v>
      </c>
      <c r="O41" s="42">
        <f t="shared" si="0"/>
        <v>5.5</v>
      </c>
      <c r="P41" s="54">
        <f t="shared" si="1"/>
        <v>6.77</v>
      </c>
      <c r="Q41" t="s">
        <v>1027</v>
      </c>
    </row>
    <row r="42" spans="1:17" x14ac:dyDescent="0.25">
      <c r="A42" s="155" t="s">
        <v>500</v>
      </c>
      <c r="B42" s="157" t="s">
        <v>501</v>
      </c>
      <c r="C42" s="234">
        <v>738720591</v>
      </c>
      <c r="D42" s="242" t="s">
        <v>1110</v>
      </c>
      <c r="E42" s="218"/>
      <c r="F42" s="48" t="s">
        <v>1099</v>
      </c>
      <c r="G42" s="49" t="s">
        <v>1111</v>
      </c>
      <c r="H42" s="22" t="s">
        <v>1101</v>
      </c>
      <c r="I42" s="23" t="s">
        <v>208</v>
      </c>
      <c r="J42" s="60"/>
      <c r="K42" s="60"/>
      <c r="L42" s="61" t="s">
        <v>42</v>
      </c>
      <c r="M42" s="62"/>
      <c r="N42" s="53">
        <v>0.12</v>
      </c>
      <c r="O42" s="42">
        <f t="shared" si="0"/>
        <v>6</v>
      </c>
      <c r="P42" s="54">
        <f t="shared" si="1"/>
        <v>7.38</v>
      </c>
      <c r="Q42" t="s">
        <v>1027</v>
      </c>
    </row>
    <row r="43" spans="1:17" x14ac:dyDescent="0.25">
      <c r="A43" s="155" t="s">
        <v>500</v>
      </c>
      <c r="B43" s="157" t="s">
        <v>501</v>
      </c>
      <c r="C43" s="234">
        <v>738721114</v>
      </c>
      <c r="D43" s="242"/>
      <c r="E43" s="218" t="s">
        <v>1112</v>
      </c>
      <c r="F43" s="48" t="s">
        <v>1113</v>
      </c>
      <c r="G43" s="24">
        <v>50</v>
      </c>
      <c r="H43" s="22">
        <v>2</v>
      </c>
      <c r="I43" s="23" t="s">
        <v>1044</v>
      </c>
      <c r="J43" s="60">
        <f>K43/H43</f>
        <v>15</v>
      </c>
      <c r="K43" s="60">
        <v>30</v>
      </c>
      <c r="L43" s="61" t="s">
        <v>42</v>
      </c>
      <c r="M43" s="62"/>
      <c r="N43" s="53">
        <v>4.54</v>
      </c>
      <c r="O43" s="42">
        <f t="shared" si="0"/>
        <v>9.08</v>
      </c>
      <c r="P43" s="54">
        <f t="shared" si="1"/>
        <v>11.17</v>
      </c>
      <c r="Q43" t="s">
        <v>1045</v>
      </c>
    </row>
    <row r="44" spans="1:17" x14ac:dyDescent="0.25">
      <c r="A44" s="155" t="s">
        <v>500</v>
      </c>
      <c r="B44" s="157" t="s">
        <v>501</v>
      </c>
      <c r="C44" s="234">
        <v>738721113</v>
      </c>
      <c r="D44" s="242"/>
      <c r="E44" s="218" t="s">
        <v>1114</v>
      </c>
      <c r="F44" s="48" t="s">
        <v>1113</v>
      </c>
      <c r="G44" s="24">
        <v>100</v>
      </c>
      <c r="H44" s="22">
        <v>2</v>
      </c>
      <c r="I44" s="23" t="s">
        <v>1044</v>
      </c>
      <c r="J44" s="60">
        <f t="shared" ref="J44:J48" si="3">K44/H44</f>
        <v>15</v>
      </c>
      <c r="K44" s="60">
        <v>30</v>
      </c>
      <c r="L44" s="61" t="s">
        <v>42</v>
      </c>
      <c r="M44" s="62"/>
      <c r="N44" s="53">
        <v>6.02</v>
      </c>
      <c r="O44" s="42">
        <f t="shared" si="0"/>
        <v>12.04</v>
      </c>
      <c r="P44" s="54">
        <f t="shared" si="1"/>
        <v>14.81</v>
      </c>
      <c r="Q44" t="s">
        <v>1045</v>
      </c>
    </row>
    <row r="45" spans="1:17" x14ac:dyDescent="0.25">
      <c r="A45" s="155" t="s">
        <v>500</v>
      </c>
      <c r="B45" s="157" t="s">
        <v>501</v>
      </c>
      <c r="C45" s="234"/>
      <c r="D45" s="242"/>
      <c r="E45" s="218"/>
      <c r="F45" s="48" t="s">
        <v>1113</v>
      </c>
      <c r="G45" s="24">
        <v>160</v>
      </c>
      <c r="H45" s="22">
        <v>2</v>
      </c>
      <c r="I45" s="23" t="s">
        <v>1044</v>
      </c>
      <c r="J45" s="60">
        <f t="shared" si="3"/>
        <v>15</v>
      </c>
      <c r="K45" s="60">
        <v>30</v>
      </c>
      <c r="L45" s="61" t="s">
        <v>42</v>
      </c>
      <c r="M45" s="62"/>
      <c r="N45" s="53">
        <v>8.8699999999999992</v>
      </c>
      <c r="O45" s="42">
        <f t="shared" si="0"/>
        <v>17.739999999999998</v>
      </c>
      <c r="P45" s="54">
        <f t="shared" si="1"/>
        <v>21.82</v>
      </c>
      <c r="Q45" t="s">
        <v>1045</v>
      </c>
    </row>
    <row r="46" spans="1:17" x14ac:dyDescent="0.25">
      <c r="A46" s="155" t="s">
        <v>500</v>
      </c>
      <c r="B46" s="157" t="s">
        <v>501</v>
      </c>
      <c r="C46" s="234"/>
      <c r="D46" s="242"/>
      <c r="E46" s="218"/>
      <c r="F46" s="48" t="s">
        <v>1115</v>
      </c>
      <c r="G46" s="49" t="s">
        <v>1101</v>
      </c>
      <c r="H46" s="22">
        <v>2</v>
      </c>
      <c r="I46" s="23" t="s">
        <v>1044</v>
      </c>
      <c r="J46" s="60">
        <f t="shared" si="3"/>
        <v>25</v>
      </c>
      <c r="K46" s="60">
        <v>50</v>
      </c>
      <c r="L46" s="61" t="s">
        <v>42</v>
      </c>
      <c r="M46" s="62"/>
      <c r="N46" s="55">
        <v>5.41</v>
      </c>
      <c r="O46" s="42">
        <f t="shared" si="0"/>
        <v>10.82</v>
      </c>
      <c r="P46" s="54">
        <f t="shared" si="1"/>
        <v>13.31</v>
      </c>
      <c r="Q46" t="s">
        <v>1045</v>
      </c>
    </row>
    <row r="47" spans="1:17" x14ac:dyDescent="0.25">
      <c r="A47" s="155" t="s">
        <v>500</v>
      </c>
      <c r="B47" s="157" t="s">
        <v>501</v>
      </c>
      <c r="C47" s="234"/>
      <c r="D47" s="242"/>
      <c r="E47" s="218"/>
      <c r="F47" s="48" t="s">
        <v>1115</v>
      </c>
      <c r="G47" s="49" t="s">
        <v>1116</v>
      </c>
      <c r="H47" s="22">
        <v>2</v>
      </c>
      <c r="I47" s="23" t="s">
        <v>1044</v>
      </c>
      <c r="J47" s="60">
        <f t="shared" si="3"/>
        <v>25</v>
      </c>
      <c r="K47" s="60">
        <v>50</v>
      </c>
      <c r="L47" s="61" t="s">
        <v>42</v>
      </c>
      <c r="M47" s="62"/>
      <c r="N47" s="55">
        <v>5.83</v>
      </c>
      <c r="O47" s="42">
        <f t="shared" si="0"/>
        <v>11.66</v>
      </c>
      <c r="P47" s="54">
        <f t="shared" si="1"/>
        <v>14.34</v>
      </c>
      <c r="Q47" t="s">
        <v>1045</v>
      </c>
    </row>
    <row r="48" spans="1:17" x14ac:dyDescent="0.25">
      <c r="A48" s="155" t="s">
        <v>500</v>
      </c>
      <c r="B48" s="157" t="s">
        <v>501</v>
      </c>
      <c r="C48" s="234"/>
      <c r="D48" s="242"/>
      <c r="E48" s="218"/>
      <c r="F48" s="48" t="s">
        <v>1115</v>
      </c>
      <c r="G48" s="49" t="s">
        <v>1117</v>
      </c>
      <c r="H48" s="22">
        <v>2</v>
      </c>
      <c r="I48" s="23" t="s">
        <v>1044</v>
      </c>
      <c r="J48" s="60">
        <f t="shared" si="3"/>
        <v>10</v>
      </c>
      <c r="K48" s="60">
        <v>20</v>
      </c>
      <c r="L48" s="61" t="s">
        <v>42</v>
      </c>
      <c r="M48" s="62"/>
      <c r="N48" s="53">
        <v>7.84</v>
      </c>
      <c r="O48" s="42">
        <f t="shared" si="0"/>
        <v>15.68</v>
      </c>
      <c r="P48" s="54">
        <f t="shared" si="1"/>
        <v>19.29</v>
      </c>
      <c r="Q48" t="s">
        <v>1045</v>
      </c>
    </row>
    <row r="49" spans="1:17" x14ac:dyDescent="0.25">
      <c r="A49" s="155" t="s">
        <v>500</v>
      </c>
      <c r="B49" s="157" t="s">
        <v>501</v>
      </c>
      <c r="C49" s="234"/>
      <c r="D49" s="242"/>
      <c r="E49" s="218"/>
      <c r="F49" s="28" t="s">
        <v>1118</v>
      </c>
      <c r="G49" s="24"/>
      <c r="H49" s="25">
        <v>10</v>
      </c>
      <c r="I49" s="26" t="s">
        <v>208</v>
      </c>
      <c r="J49" s="27">
        <v>10</v>
      </c>
      <c r="K49" s="27"/>
      <c r="L49" s="61" t="s">
        <v>42</v>
      </c>
      <c r="M49" s="63"/>
      <c r="N49" s="53">
        <v>1.32</v>
      </c>
      <c r="O49" s="42">
        <f t="shared" si="0"/>
        <v>13.2</v>
      </c>
      <c r="P49" s="54">
        <f t="shared" si="1"/>
        <v>16.239999999999998</v>
      </c>
      <c r="Q49" t="s">
        <v>1027</v>
      </c>
    </row>
    <row r="50" spans="1:17" x14ac:dyDescent="0.25">
      <c r="A50" s="155" t="s">
        <v>500</v>
      </c>
      <c r="B50" s="157" t="s">
        <v>501</v>
      </c>
      <c r="C50" s="234"/>
      <c r="D50" s="242"/>
      <c r="E50" s="218"/>
      <c r="F50" s="64" t="s">
        <v>1119</v>
      </c>
      <c r="G50" s="24"/>
      <c r="H50" s="25">
        <v>10</v>
      </c>
      <c r="I50" s="26" t="s">
        <v>208</v>
      </c>
      <c r="J50" s="27">
        <v>10</v>
      </c>
      <c r="K50" s="27"/>
      <c r="L50" s="61" t="s">
        <v>42</v>
      </c>
      <c r="M50" s="63"/>
      <c r="N50" s="53">
        <v>2</v>
      </c>
      <c r="O50" s="42">
        <f t="shared" si="0"/>
        <v>20</v>
      </c>
      <c r="P50" s="54">
        <f t="shared" si="1"/>
        <v>24.6</v>
      </c>
      <c r="Q50" t="s">
        <v>1027</v>
      </c>
    </row>
    <row r="51" spans="1:17" x14ac:dyDescent="0.25">
      <c r="A51" s="155" t="s">
        <v>500</v>
      </c>
      <c r="B51" s="157" t="s">
        <v>501</v>
      </c>
      <c r="C51" s="234">
        <v>738720594</v>
      </c>
      <c r="D51" s="242" t="s">
        <v>1120</v>
      </c>
      <c r="E51" s="218" t="s">
        <v>1121</v>
      </c>
      <c r="F51" s="48" t="s">
        <v>1122</v>
      </c>
      <c r="G51" s="49" t="s">
        <v>1096</v>
      </c>
      <c r="H51" s="25">
        <v>2.5</v>
      </c>
      <c r="I51" s="26" t="s">
        <v>1044</v>
      </c>
      <c r="J51" s="60">
        <f>K51/H51</f>
        <v>50</v>
      </c>
      <c r="K51" s="60">
        <v>125</v>
      </c>
      <c r="L51" s="61" t="s">
        <v>42</v>
      </c>
      <c r="M51" s="62">
        <v>0.72199999999999998</v>
      </c>
      <c r="N51" s="53">
        <v>0.71</v>
      </c>
      <c r="O51" s="42">
        <f t="shared" si="0"/>
        <v>1.78</v>
      </c>
      <c r="P51" s="54">
        <f t="shared" si="1"/>
        <v>2.19</v>
      </c>
      <c r="Q51" t="s">
        <v>1045</v>
      </c>
    </row>
    <row r="52" spans="1:17" x14ac:dyDescent="0.25">
      <c r="A52" s="155" t="s">
        <v>500</v>
      </c>
      <c r="B52" s="157" t="s">
        <v>501</v>
      </c>
      <c r="C52" s="234"/>
      <c r="D52" s="242"/>
      <c r="E52" s="218"/>
      <c r="F52" s="48" t="s">
        <v>1122</v>
      </c>
      <c r="G52" s="49" t="s">
        <v>1123</v>
      </c>
      <c r="H52" s="25">
        <v>2.5</v>
      </c>
      <c r="I52" s="26" t="s">
        <v>1044</v>
      </c>
      <c r="J52" s="60">
        <f t="shared" ref="J52:J84" si="4">K52/H52</f>
        <v>50</v>
      </c>
      <c r="K52" s="60">
        <v>125</v>
      </c>
      <c r="L52" s="61" t="s">
        <v>42</v>
      </c>
      <c r="M52" s="62"/>
      <c r="N52" s="53">
        <v>0.93</v>
      </c>
      <c r="O52" s="42">
        <f t="shared" si="0"/>
        <v>2.33</v>
      </c>
      <c r="P52" s="54">
        <f t="shared" si="1"/>
        <v>2.87</v>
      </c>
      <c r="Q52" t="s">
        <v>1045</v>
      </c>
    </row>
    <row r="53" spans="1:17" x14ac:dyDescent="0.25">
      <c r="A53" s="155" t="s">
        <v>500</v>
      </c>
      <c r="B53" s="157" t="s">
        <v>501</v>
      </c>
      <c r="C53" s="234">
        <v>738720600</v>
      </c>
      <c r="D53" s="242" t="s">
        <v>1124</v>
      </c>
      <c r="E53" s="218" t="s">
        <v>1125</v>
      </c>
      <c r="F53" s="48" t="s">
        <v>1126</v>
      </c>
      <c r="G53" s="49"/>
      <c r="H53" s="25">
        <v>25</v>
      </c>
      <c r="I53" s="26" t="s">
        <v>1044</v>
      </c>
      <c r="J53" s="60"/>
      <c r="K53" s="60">
        <v>25</v>
      </c>
      <c r="L53" s="61" t="s">
        <v>42</v>
      </c>
      <c r="M53" s="62">
        <v>1.327</v>
      </c>
      <c r="N53" s="53">
        <v>1.41</v>
      </c>
      <c r="O53" s="42">
        <f t="shared" si="0"/>
        <v>35.25</v>
      </c>
      <c r="P53" s="54">
        <f t="shared" si="1"/>
        <v>43.36</v>
      </c>
      <c r="Q53" t="s">
        <v>1045</v>
      </c>
    </row>
    <row r="54" spans="1:17" x14ac:dyDescent="0.25">
      <c r="A54" s="155" t="s">
        <v>500</v>
      </c>
      <c r="B54" s="157" t="s">
        <v>501</v>
      </c>
      <c r="C54" s="234">
        <v>738720611</v>
      </c>
      <c r="D54" s="242" t="s">
        <v>1127</v>
      </c>
      <c r="E54" s="218" t="s">
        <v>1128</v>
      </c>
      <c r="F54" s="28" t="s">
        <v>1129</v>
      </c>
      <c r="G54" s="49" t="s">
        <v>1130</v>
      </c>
      <c r="H54" s="22">
        <v>1.6</v>
      </c>
      <c r="I54" s="23" t="s">
        <v>1044</v>
      </c>
      <c r="J54" s="60">
        <f t="shared" si="4"/>
        <v>50</v>
      </c>
      <c r="K54" s="60">
        <v>80</v>
      </c>
      <c r="L54" s="61" t="s">
        <v>42</v>
      </c>
      <c r="M54" s="62">
        <v>1.9550000000000001</v>
      </c>
      <c r="N54" s="53">
        <v>1.69</v>
      </c>
      <c r="O54" s="42">
        <f t="shared" si="0"/>
        <v>2.7</v>
      </c>
      <c r="P54" s="54">
        <f t="shared" si="1"/>
        <v>3.32</v>
      </c>
      <c r="Q54" t="s">
        <v>1045</v>
      </c>
    </row>
    <row r="55" spans="1:17" x14ac:dyDescent="0.25">
      <c r="A55" s="155" t="s">
        <v>500</v>
      </c>
      <c r="B55" s="157" t="s">
        <v>501</v>
      </c>
      <c r="C55" s="234">
        <v>738720612</v>
      </c>
      <c r="D55" s="242" t="s">
        <v>1131</v>
      </c>
      <c r="E55" s="218" t="s">
        <v>1132</v>
      </c>
      <c r="F55" s="28" t="s">
        <v>1129</v>
      </c>
      <c r="G55" s="49" t="s">
        <v>1133</v>
      </c>
      <c r="H55" s="22">
        <v>2.4</v>
      </c>
      <c r="I55" s="23" t="s">
        <v>1044</v>
      </c>
      <c r="J55" s="60">
        <f t="shared" si="4"/>
        <v>50</v>
      </c>
      <c r="K55" s="60">
        <v>120</v>
      </c>
      <c r="L55" s="61" t="s">
        <v>42</v>
      </c>
      <c r="M55" s="62">
        <v>1.9550000000000001</v>
      </c>
      <c r="N55" s="53">
        <v>1.69</v>
      </c>
      <c r="O55" s="42">
        <f t="shared" si="0"/>
        <v>4.0599999999999996</v>
      </c>
      <c r="P55" s="54">
        <f t="shared" si="1"/>
        <v>4.99</v>
      </c>
      <c r="Q55" t="s">
        <v>1045</v>
      </c>
    </row>
    <row r="56" spans="1:17" x14ac:dyDescent="0.25">
      <c r="A56" s="155" t="s">
        <v>500</v>
      </c>
      <c r="B56" s="157" t="s">
        <v>501</v>
      </c>
      <c r="C56" s="234">
        <v>738721110</v>
      </c>
      <c r="D56" s="242"/>
      <c r="E56" s="218" t="s">
        <v>1134</v>
      </c>
      <c r="F56" s="64" t="s">
        <v>1135</v>
      </c>
      <c r="G56" s="49" t="s">
        <v>1130</v>
      </c>
      <c r="H56" s="22">
        <v>1.6</v>
      </c>
      <c r="I56" s="23" t="s">
        <v>1044</v>
      </c>
      <c r="J56" s="60">
        <f t="shared" si="4"/>
        <v>50</v>
      </c>
      <c r="K56" s="60">
        <v>80</v>
      </c>
      <c r="L56" s="61" t="s">
        <v>42</v>
      </c>
      <c r="M56" s="62">
        <v>1.7230000000000001</v>
      </c>
      <c r="N56" s="53">
        <v>1.58</v>
      </c>
      <c r="O56" s="42">
        <f t="shared" si="0"/>
        <v>2.5299999999999998</v>
      </c>
      <c r="P56" s="54">
        <f t="shared" si="1"/>
        <v>3.11</v>
      </c>
      <c r="Q56" t="s">
        <v>1045</v>
      </c>
    </row>
    <row r="57" spans="1:17" x14ac:dyDescent="0.25">
      <c r="A57" s="155" t="s">
        <v>500</v>
      </c>
      <c r="B57" s="157" t="s">
        <v>501</v>
      </c>
      <c r="C57" s="234">
        <v>738721109</v>
      </c>
      <c r="D57" s="242"/>
      <c r="E57" s="218" t="s">
        <v>1136</v>
      </c>
      <c r="F57" s="64" t="s">
        <v>1135</v>
      </c>
      <c r="G57" s="49" t="s">
        <v>1133</v>
      </c>
      <c r="H57" s="22">
        <v>2.4</v>
      </c>
      <c r="I57" s="23" t="s">
        <v>1044</v>
      </c>
      <c r="J57" s="60">
        <f t="shared" si="4"/>
        <v>50</v>
      </c>
      <c r="K57" s="60">
        <v>120</v>
      </c>
      <c r="L57" s="61" t="s">
        <v>42</v>
      </c>
      <c r="M57" s="62">
        <v>1.7230000000000001</v>
      </c>
      <c r="N57" s="53">
        <v>1.37</v>
      </c>
      <c r="O57" s="42">
        <f t="shared" si="0"/>
        <v>3.29</v>
      </c>
      <c r="P57" s="54">
        <f t="shared" si="1"/>
        <v>4.05</v>
      </c>
      <c r="Q57" t="s">
        <v>1045</v>
      </c>
    </row>
    <row r="58" spans="1:17" x14ac:dyDescent="0.25">
      <c r="A58" s="155" t="s">
        <v>500</v>
      </c>
      <c r="B58" s="157" t="s">
        <v>501</v>
      </c>
      <c r="C58" s="234">
        <v>738721132</v>
      </c>
      <c r="D58" s="242"/>
      <c r="E58" s="218"/>
      <c r="F58" s="64" t="s">
        <v>1137</v>
      </c>
      <c r="G58" s="49" t="s">
        <v>1138</v>
      </c>
      <c r="H58" s="22">
        <v>2.6</v>
      </c>
      <c r="I58" s="23" t="s">
        <v>1044</v>
      </c>
      <c r="J58" s="60">
        <f t="shared" si="4"/>
        <v>30</v>
      </c>
      <c r="K58" s="60">
        <v>78</v>
      </c>
      <c r="L58" s="61" t="s">
        <v>42</v>
      </c>
      <c r="M58" s="62"/>
      <c r="N58" s="53">
        <v>2.27</v>
      </c>
      <c r="O58" s="42">
        <f t="shared" si="0"/>
        <v>5.9</v>
      </c>
      <c r="P58" s="54">
        <f t="shared" si="1"/>
        <v>7.26</v>
      </c>
      <c r="Q58" t="s">
        <v>1045</v>
      </c>
    </row>
    <row r="59" spans="1:17" x14ac:dyDescent="0.25">
      <c r="A59" s="155" t="s">
        <v>500</v>
      </c>
      <c r="B59" s="157" t="s">
        <v>501</v>
      </c>
      <c r="C59" s="234"/>
      <c r="D59" s="242"/>
      <c r="E59" s="218"/>
      <c r="F59" s="64" t="s">
        <v>1137</v>
      </c>
      <c r="G59" s="49" t="s">
        <v>1139</v>
      </c>
      <c r="H59" s="22">
        <v>2.6</v>
      </c>
      <c r="I59" s="23" t="s">
        <v>1044</v>
      </c>
      <c r="J59" s="60">
        <f t="shared" si="4"/>
        <v>30</v>
      </c>
      <c r="K59" s="60">
        <v>78</v>
      </c>
      <c r="L59" s="61" t="s">
        <v>42</v>
      </c>
      <c r="M59" s="62"/>
      <c r="N59" s="53">
        <v>2.34</v>
      </c>
      <c r="O59" s="42">
        <f t="shared" si="0"/>
        <v>6.08</v>
      </c>
      <c r="P59" s="54">
        <f t="shared" si="1"/>
        <v>7.48</v>
      </c>
      <c r="Q59" t="s">
        <v>1045</v>
      </c>
    </row>
    <row r="60" spans="1:17" x14ac:dyDescent="0.25">
      <c r="A60" s="155" t="s">
        <v>500</v>
      </c>
      <c r="B60" s="157" t="s">
        <v>501</v>
      </c>
      <c r="C60" s="234"/>
      <c r="D60" s="242"/>
      <c r="E60" s="218"/>
      <c r="F60" s="64" t="s">
        <v>1140</v>
      </c>
      <c r="G60" s="49" t="s">
        <v>1141</v>
      </c>
      <c r="H60" s="22">
        <v>2.6</v>
      </c>
      <c r="I60" s="23" t="s">
        <v>1044</v>
      </c>
      <c r="J60" s="60">
        <f t="shared" si="4"/>
        <v>30</v>
      </c>
      <c r="K60" s="60">
        <v>78</v>
      </c>
      <c r="L60" s="61" t="s">
        <v>42</v>
      </c>
      <c r="M60" s="62"/>
      <c r="N60" s="53">
        <v>2.3199999999999998</v>
      </c>
      <c r="O60" s="42">
        <f t="shared" si="0"/>
        <v>6.03</v>
      </c>
      <c r="P60" s="54">
        <f t="shared" si="1"/>
        <v>7.42</v>
      </c>
      <c r="Q60" t="s">
        <v>1045</v>
      </c>
    </row>
    <row r="61" spans="1:17" x14ac:dyDescent="0.25">
      <c r="A61" s="155" t="s">
        <v>500</v>
      </c>
      <c r="B61" s="157" t="s">
        <v>501</v>
      </c>
      <c r="C61" s="234"/>
      <c r="D61" s="242"/>
      <c r="E61" s="218"/>
      <c r="F61" s="64" t="s">
        <v>1140</v>
      </c>
      <c r="G61" s="49" t="s">
        <v>1142</v>
      </c>
      <c r="H61" s="22">
        <v>2.6</v>
      </c>
      <c r="I61" s="23" t="s">
        <v>1044</v>
      </c>
      <c r="J61" s="60">
        <f t="shared" si="4"/>
        <v>30</v>
      </c>
      <c r="K61" s="60">
        <v>78</v>
      </c>
      <c r="L61" s="61" t="s">
        <v>42</v>
      </c>
      <c r="M61" s="62"/>
      <c r="N61" s="53">
        <v>2.3199999999999998</v>
      </c>
      <c r="O61" s="42">
        <f t="shared" si="0"/>
        <v>6.03</v>
      </c>
      <c r="P61" s="54">
        <f t="shared" si="1"/>
        <v>7.42</v>
      </c>
      <c r="Q61" t="s">
        <v>1045</v>
      </c>
    </row>
    <row r="62" spans="1:17" x14ac:dyDescent="0.25">
      <c r="A62" s="155" t="s">
        <v>500</v>
      </c>
      <c r="B62" s="157" t="s">
        <v>501</v>
      </c>
      <c r="C62" s="234"/>
      <c r="D62" s="242"/>
      <c r="E62" s="218"/>
      <c r="F62" s="64" t="s">
        <v>1140</v>
      </c>
      <c r="G62" s="49" t="s">
        <v>1143</v>
      </c>
      <c r="H62" s="22">
        <v>2.6</v>
      </c>
      <c r="I62" s="23" t="s">
        <v>1044</v>
      </c>
      <c r="J62" s="60">
        <f t="shared" si="4"/>
        <v>30</v>
      </c>
      <c r="K62" s="60">
        <v>78</v>
      </c>
      <c r="L62" s="61" t="s">
        <v>42</v>
      </c>
      <c r="M62" s="62"/>
      <c r="N62" s="53">
        <v>2.3199999999999998</v>
      </c>
      <c r="O62" s="42">
        <f t="shared" si="0"/>
        <v>6.03</v>
      </c>
      <c r="P62" s="54">
        <f t="shared" si="1"/>
        <v>7.42</v>
      </c>
      <c r="Q62" t="s">
        <v>1045</v>
      </c>
    </row>
    <row r="63" spans="1:17" x14ac:dyDescent="0.25">
      <c r="A63" s="155" t="s">
        <v>500</v>
      </c>
      <c r="B63" s="157" t="s">
        <v>501</v>
      </c>
      <c r="C63" s="234">
        <v>738721133</v>
      </c>
      <c r="D63" s="242"/>
      <c r="E63" s="218" t="s">
        <v>1144</v>
      </c>
      <c r="F63" s="48" t="s">
        <v>1145</v>
      </c>
      <c r="G63" s="24"/>
      <c r="H63" s="22">
        <v>2.4</v>
      </c>
      <c r="I63" s="23" t="s">
        <v>1044</v>
      </c>
      <c r="J63" s="60">
        <f t="shared" si="4"/>
        <v>25</v>
      </c>
      <c r="K63" s="60">
        <v>60</v>
      </c>
      <c r="L63" s="61" t="s">
        <v>42</v>
      </c>
      <c r="M63" s="62"/>
      <c r="N63" s="53">
        <v>4.03</v>
      </c>
      <c r="O63" s="42">
        <f t="shared" si="0"/>
        <v>9.67</v>
      </c>
      <c r="P63" s="54">
        <f t="shared" si="1"/>
        <v>11.89</v>
      </c>
      <c r="Q63" t="s">
        <v>1045</v>
      </c>
    </row>
    <row r="64" spans="1:17" x14ac:dyDescent="0.25">
      <c r="A64" s="155" t="s">
        <v>500</v>
      </c>
      <c r="B64" s="157" t="s">
        <v>501</v>
      </c>
      <c r="C64" s="234"/>
      <c r="D64" s="242"/>
      <c r="E64" s="218"/>
      <c r="F64" s="48" t="s">
        <v>1146</v>
      </c>
      <c r="G64" s="24"/>
      <c r="H64" s="22">
        <v>2.4</v>
      </c>
      <c r="I64" s="23" t="s">
        <v>1044</v>
      </c>
      <c r="J64" s="60">
        <f t="shared" si="4"/>
        <v>25</v>
      </c>
      <c r="K64" s="60">
        <v>60</v>
      </c>
      <c r="L64" s="61" t="s">
        <v>42</v>
      </c>
      <c r="M64" s="62"/>
      <c r="N64" s="53">
        <v>6.07</v>
      </c>
      <c r="O64" s="42">
        <f t="shared" si="0"/>
        <v>14.57</v>
      </c>
      <c r="P64" s="54">
        <f t="shared" ref="P64:P146" si="5">ROUND(O64*1.23, 2)</f>
        <v>17.920000000000002</v>
      </c>
      <c r="Q64" t="s">
        <v>1045</v>
      </c>
    </row>
    <row r="65" spans="1:17" x14ac:dyDescent="0.25">
      <c r="A65" s="155" t="s">
        <v>500</v>
      </c>
      <c r="B65" s="157" t="s">
        <v>501</v>
      </c>
      <c r="C65" s="234"/>
      <c r="D65" s="242"/>
      <c r="E65" s="218"/>
      <c r="F65" s="48" t="s">
        <v>1147</v>
      </c>
      <c r="G65" s="49" t="s">
        <v>1103</v>
      </c>
      <c r="H65" s="22">
        <v>2</v>
      </c>
      <c r="I65" s="23" t="s">
        <v>1044</v>
      </c>
      <c r="J65" s="60">
        <f t="shared" si="4"/>
        <v>25</v>
      </c>
      <c r="K65" s="60">
        <v>50</v>
      </c>
      <c r="L65" s="61" t="s">
        <v>42</v>
      </c>
      <c r="M65" s="62"/>
      <c r="N65" s="53">
        <v>1.1499999999999999</v>
      </c>
      <c r="O65" s="42">
        <f t="shared" si="0"/>
        <v>2.2999999999999998</v>
      </c>
      <c r="P65" s="54">
        <f t="shared" si="5"/>
        <v>2.83</v>
      </c>
      <c r="Q65" t="s">
        <v>1045</v>
      </c>
    </row>
    <row r="66" spans="1:17" x14ac:dyDescent="0.25">
      <c r="A66" s="155" t="s">
        <v>500</v>
      </c>
      <c r="B66" s="157" t="s">
        <v>501</v>
      </c>
      <c r="C66" s="234"/>
      <c r="D66" s="242"/>
      <c r="E66" s="218"/>
      <c r="F66" s="48" t="s">
        <v>1147</v>
      </c>
      <c r="G66" s="49" t="s">
        <v>1138</v>
      </c>
      <c r="H66" s="22">
        <v>2</v>
      </c>
      <c r="I66" s="23" t="s">
        <v>1044</v>
      </c>
      <c r="J66" s="60">
        <f t="shared" si="4"/>
        <v>25</v>
      </c>
      <c r="K66" s="60">
        <v>50</v>
      </c>
      <c r="L66" s="61" t="s">
        <v>42</v>
      </c>
      <c r="M66" s="62"/>
      <c r="N66" s="53">
        <v>1.35</v>
      </c>
      <c r="O66" s="42">
        <f t="shared" ref="O66:O129" si="6">ROUND(H66*N66, 2)</f>
        <v>2.7</v>
      </c>
      <c r="P66" s="54">
        <f t="shared" si="5"/>
        <v>3.32</v>
      </c>
      <c r="Q66" t="s">
        <v>1045</v>
      </c>
    </row>
    <row r="67" spans="1:17" x14ac:dyDescent="0.25">
      <c r="A67" s="155" t="s">
        <v>500</v>
      </c>
      <c r="B67" s="157" t="s">
        <v>501</v>
      </c>
      <c r="C67" s="234">
        <v>738721136</v>
      </c>
      <c r="D67" s="242"/>
      <c r="E67" s="218"/>
      <c r="F67" s="48" t="s">
        <v>1148</v>
      </c>
      <c r="G67" s="49" t="s">
        <v>1149</v>
      </c>
      <c r="H67" s="22">
        <v>2</v>
      </c>
      <c r="I67" s="23" t="s">
        <v>1044</v>
      </c>
      <c r="J67" s="60">
        <f t="shared" si="4"/>
        <v>50</v>
      </c>
      <c r="K67" s="60">
        <v>100</v>
      </c>
      <c r="L67" s="61" t="s">
        <v>42</v>
      </c>
      <c r="M67" s="62"/>
      <c r="N67" s="53">
        <v>1.39</v>
      </c>
      <c r="O67" s="42">
        <f t="shared" si="6"/>
        <v>2.78</v>
      </c>
      <c r="P67" s="54">
        <f t="shared" si="5"/>
        <v>3.42</v>
      </c>
      <c r="Q67" t="s">
        <v>1045</v>
      </c>
    </row>
    <row r="68" spans="1:17" x14ac:dyDescent="0.25">
      <c r="A68" s="155" t="s">
        <v>500</v>
      </c>
      <c r="B68" s="157" t="s">
        <v>501</v>
      </c>
      <c r="C68" s="234"/>
      <c r="D68" s="242"/>
      <c r="E68" s="218"/>
      <c r="F68" s="48" t="s">
        <v>1148</v>
      </c>
      <c r="G68" s="49" t="s">
        <v>1150</v>
      </c>
      <c r="H68" s="22">
        <v>2.5</v>
      </c>
      <c r="I68" s="23" t="s">
        <v>1044</v>
      </c>
      <c r="J68" s="60">
        <f t="shared" si="4"/>
        <v>40</v>
      </c>
      <c r="K68" s="60">
        <v>100</v>
      </c>
      <c r="L68" s="61" t="s">
        <v>42</v>
      </c>
      <c r="M68" s="62"/>
      <c r="N68" s="53">
        <v>1.39</v>
      </c>
      <c r="O68" s="42">
        <f t="shared" si="6"/>
        <v>3.48</v>
      </c>
      <c r="P68" s="54">
        <f t="shared" si="5"/>
        <v>4.28</v>
      </c>
      <c r="Q68" t="s">
        <v>1045</v>
      </c>
    </row>
    <row r="69" spans="1:17" x14ac:dyDescent="0.25">
      <c r="A69" s="155" t="s">
        <v>500</v>
      </c>
      <c r="B69" s="157" t="s">
        <v>501</v>
      </c>
      <c r="C69" s="234"/>
      <c r="D69" s="242"/>
      <c r="E69" s="218"/>
      <c r="F69" s="48" t="s">
        <v>1151</v>
      </c>
      <c r="G69" s="49"/>
      <c r="H69" s="22">
        <v>2.5</v>
      </c>
      <c r="I69" s="23" t="s">
        <v>1044</v>
      </c>
      <c r="J69" s="60">
        <f t="shared" si="4"/>
        <v>20</v>
      </c>
      <c r="K69" s="60">
        <v>50</v>
      </c>
      <c r="L69" s="61" t="s">
        <v>42</v>
      </c>
      <c r="M69" s="62"/>
      <c r="N69" s="53">
        <v>1.53</v>
      </c>
      <c r="O69" s="42">
        <f t="shared" si="6"/>
        <v>3.83</v>
      </c>
      <c r="P69" s="54">
        <f t="shared" si="5"/>
        <v>4.71</v>
      </c>
      <c r="Q69" t="s">
        <v>1045</v>
      </c>
    </row>
    <row r="70" spans="1:17" x14ac:dyDescent="0.25">
      <c r="A70" s="155" t="s">
        <v>500</v>
      </c>
      <c r="B70" s="157" t="s">
        <v>501</v>
      </c>
      <c r="C70" s="234">
        <v>738720606</v>
      </c>
      <c r="D70" s="242" t="s">
        <v>1152</v>
      </c>
      <c r="E70" s="238" t="s">
        <v>1153</v>
      </c>
      <c r="F70" s="48" t="s">
        <v>1154</v>
      </c>
      <c r="G70" s="49"/>
      <c r="H70" s="22">
        <v>2</v>
      </c>
      <c r="I70" s="23" t="s">
        <v>1044</v>
      </c>
      <c r="J70" s="60">
        <f t="shared" si="4"/>
        <v>100</v>
      </c>
      <c r="K70" s="60">
        <v>200</v>
      </c>
      <c r="L70" s="61" t="s">
        <v>42</v>
      </c>
      <c r="M70" s="62">
        <v>2.1240000000000001</v>
      </c>
      <c r="N70" s="53">
        <v>1.83</v>
      </c>
      <c r="O70" s="42">
        <f t="shared" si="6"/>
        <v>3.66</v>
      </c>
      <c r="P70" s="54">
        <f t="shared" si="5"/>
        <v>4.5</v>
      </c>
      <c r="Q70" t="s">
        <v>1045</v>
      </c>
    </row>
    <row r="71" spans="1:17" x14ac:dyDescent="0.25">
      <c r="A71" s="155" t="s">
        <v>500</v>
      </c>
      <c r="B71" s="157" t="s">
        <v>501</v>
      </c>
      <c r="C71" s="234">
        <v>738721134</v>
      </c>
      <c r="D71" s="242"/>
      <c r="E71" s="218"/>
      <c r="F71" s="48" t="s">
        <v>1155</v>
      </c>
      <c r="G71" s="49"/>
      <c r="H71" s="22">
        <v>2</v>
      </c>
      <c r="I71" s="23" t="s">
        <v>1044</v>
      </c>
      <c r="J71" s="60">
        <f t="shared" si="4"/>
        <v>20</v>
      </c>
      <c r="K71" s="60">
        <v>40</v>
      </c>
      <c r="L71" s="61" t="s">
        <v>42</v>
      </c>
      <c r="M71" s="62"/>
      <c r="N71" s="53">
        <v>2.4300000000000002</v>
      </c>
      <c r="O71" s="42">
        <f t="shared" si="6"/>
        <v>4.8600000000000003</v>
      </c>
      <c r="P71" s="54">
        <f t="shared" si="5"/>
        <v>5.98</v>
      </c>
      <c r="Q71" t="s">
        <v>1045</v>
      </c>
    </row>
    <row r="72" spans="1:17" x14ac:dyDescent="0.25">
      <c r="A72" s="155" t="s">
        <v>500</v>
      </c>
      <c r="B72" s="157" t="s">
        <v>501</v>
      </c>
      <c r="C72" s="234">
        <v>738720622</v>
      </c>
      <c r="D72" s="242"/>
      <c r="E72" s="218" t="s">
        <v>1156</v>
      </c>
      <c r="F72" s="48" t="s">
        <v>1157</v>
      </c>
      <c r="G72" s="49"/>
      <c r="H72" s="22">
        <v>2</v>
      </c>
      <c r="I72" s="23" t="s">
        <v>1044</v>
      </c>
      <c r="J72" s="60">
        <f t="shared" si="4"/>
        <v>25</v>
      </c>
      <c r="K72" s="60">
        <v>50</v>
      </c>
      <c r="L72" s="61" t="s">
        <v>42</v>
      </c>
      <c r="M72" s="62">
        <v>12.124000000000001</v>
      </c>
      <c r="N72" s="53">
        <v>7.01</v>
      </c>
      <c r="O72" s="42">
        <f t="shared" si="6"/>
        <v>14.02</v>
      </c>
      <c r="P72" s="54">
        <f t="shared" si="5"/>
        <v>17.239999999999998</v>
      </c>
      <c r="Q72" t="s">
        <v>1045</v>
      </c>
    </row>
    <row r="73" spans="1:17" x14ac:dyDescent="0.25">
      <c r="A73" s="155" t="s">
        <v>500</v>
      </c>
      <c r="B73" s="157" t="s">
        <v>501</v>
      </c>
      <c r="C73" s="234"/>
      <c r="D73" s="242"/>
      <c r="E73" s="218"/>
      <c r="F73" s="48" t="s">
        <v>1158</v>
      </c>
      <c r="G73" s="49"/>
      <c r="H73" s="22">
        <v>2.5</v>
      </c>
      <c r="I73" s="23" t="s">
        <v>1044</v>
      </c>
      <c r="J73" s="60">
        <f t="shared" si="4"/>
        <v>25</v>
      </c>
      <c r="K73" s="60">
        <v>62.5</v>
      </c>
      <c r="L73" s="61" t="s">
        <v>42</v>
      </c>
      <c r="M73" s="62"/>
      <c r="N73" s="53">
        <v>3.8</v>
      </c>
      <c r="O73" s="42">
        <f t="shared" si="6"/>
        <v>9.5</v>
      </c>
      <c r="P73" s="54">
        <f t="shared" si="5"/>
        <v>11.69</v>
      </c>
      <c r="Q73" t="s">
        <v>1045</v>
      </c>
    </row>
    <row r="74" spans="1:17" x14ac:dyDescent="0.25">
      <c r="A74" s="155" t="s">
        <v>500</v>
      </c>
      <c r="B74" s="157" t="s">
        <v>501</v>
      </c>
      <c r="C74" s="234">
        <v>738721081</v>
      </c>
      <c r="D74" s="242"/>
      <c r="E74" s="218" t="s">
        <v>1159</v>
      </c>
      <c r="F74" s="48" t="s">
        <v>1160</v>
      </c>
      <c r="G74" s="24"/>
      <c r="H74" s="22">
        <v>2.5</v>
      </c>
      <c r="I74" s="23" t="s">
        <v>1044</v>
      </c>
      <c r="J74" s="60">
        <f t="shared" si="4"/>
        <v>25</v>
      </c>
      <c r="K74" s="60">
        <v>62.5</v>
      </c>
      <c r="L74" s="61" t="s">
        <v>42</v>
      </c>
      <c r="M74" s="62">
        <v>5.85</v>
      </c>
      <c r="N74" s="53">
        <v>7.36</v>
      </c>
      <c r="O74" s="42">
        <f t="shared" si="6"/>
        <v>18.399999999999999</v>
      </c>
      <c r="P74" s="54">
        <f t="shared" si="5"/>
        <v>22.63</v>
      </c>
      <c r="Q74" t="s">
        <v>1045</v>
      </c>
    </row>
    <row r="75" spans="1:17" x14ac:dyDescent="0.25">
      <c r="A75" s="155" t="s">
        <v>500</v>
      </c>
      <c r="B75" s="157" t="s">
        <v>501</v>
      </c>
      <c r="C75" s="234">
        <v>738721082</v>
      </c>
      <c r="D75" s="242"/>
      <c r="E75" s="218" t="s">
        <v>1161</v>
      </c>
      <c r="F75" s="48" t="s">
        <v>1162</v>
      </c>
      <c r="G75" s="24"/>
      <c r="H75" s="22">
        <v>2.5</v>
      </c>
      <c r="I75" s="23" t="s">
        <v>1044</v>
      </c>
      <c r="J75" s="60">
        <f t="shared" si="4"/>
        <v>25</v>
      </c>
      <c r="K75" s="60">
        <v>62.5</v>
      </c>
      <c r="L75" s="61" t="s">
        <v>42</v>
      </c>
      <c r="M75" s="62">
        <v>5.85</v>
      </c>
      <c r="N75" s="53">
        <v>7.36</v>
      </c>
      <c r="O75" s="42">
        <f t="shared" si="6"/>
        <v>18.399999999999999</v>
      </c>
      <c r="P75" s="54">
        <f t="shared" si="5"/>
        <v>22.63</v>
      </c>
      <c r="Q75" t="s">
        <v>1045</v>
      </c>
    </row>
    <row r="76" spans="1:17" x14ac:dyDescent="0.25">
      <c r="A76" s="155" t="s">
        <v>500</v>
      </c>
      <c r="B76" s="157" t="s">
        <v>501</v>
      </c>
      <c r="C76" s="234">
        <v>738720625</v>
      </c>
      <c r="D76" s="242"/>
      <c r="E76" s="218" t="s">
        <v>1163</v>
      </c>
      <c r="F76" s="48" t="s">
        <v>1164</v>
      </c>
      <c r="G76" s="24">
        <v>5</v>
      </c>
      <c r="H76" s="22">
        <v>2</v>
      </c>
      <c r="I76" s="23" t="s">
        <v>1044</v>
      </c>
      <c r="J76" s="60">
        <f t="shared" si="4"/>
        <v>25</v>
      </c>
      <c r="K76" s="60">
        <v>50</v>
      </c>
      <c r="L76" s="61" t="s">
        <v>42</v>
      </c>
      <c r="M76" s="62">
        <v>7.81</v>
      </c>
      <c r="N76" s="53">
        <v>9.81</v>
      </c>
      <c r="O76" s="42">
        <f t="shared" si="6"/>
        <v>19.62</v>
      </c>
      <c r="P76" s="54">
        <f t="shared" si="5"/>
        <v>24.13</v>
      </c>
      <c r="Q76" t="s">
        <v>1045</v>
      </c>
    </row>
    <row r="77" spans="1:17" x14ac:dyDescent="0.25">
      <c r="A77" s="155" t="s">
        <v>500</v>
      </c>
      <c r="B77" s="157" t="s">
        <v>501</v>
      </c>
      <c r="C77" s="234">
        <v>738720626</v>
      </c>
      <c r="D77" s="242"/>
      <c r="E77" s="218" t="s">
        <v>1165</v>
      </c>
      <c r="F77" s="48" t="s">
        <v>1164</v>
      </c>
      <c r="G77" s="24">
        <v>8.5</v>
      </c>
      <c r="H77" s="22">
        <v>2</v>
      </c>
      <c r="I77" s="23" t="s">
        <v>1044</v>
      </c>
      <c r="J77" s="60">
        <f t="shared" si="4"/>
        <v>25</v>
      </c>
      <c r="K77" s="60">
        <v>50</v>
      </c>
      <c r="L77" s="61" t="s">
        <v>42</v>
      </c>
      <c r="M77" s="62">
        <v>9.98</v>
      </c>
      <c r="N77" s="53">
        <v>11.07</v>
      </c>
      <c r="O77" s="42">
        <f t="shared" si="6"/>
        <v>22.14</v>
      </c>
      <c r="P77" s="54">
        <f t="shared" si="5"/>
        <v>27.23</v>
      </c>
      <c r="Q77" t="s">
        <v>1045</v>
      </c>
    </row>
    <row r="78" spans="1:17" x14ac:dyDescent="0.25">
      <c r="A78" s="155" t="s">
        <v>500</v>
      </c>
      <c r="B78" s="157" t="s">
        <v>501</v>
      </c>
      <c r="C78" s="234">
        <v>738720689</v>
      </c>
      <c r="D78" s="242"/>
      <c r="E78" s="218" t="s">
        <v>1166</v>
      </c>
      <c r="F78" s="48" t="s">
        <v>1167</v>
      </c>
      <c r="G78" s="49" t="s">
        <v>1168</v>
      </c>
      <c r="H78" s="22">
        <v>2.5</v>
      </c>
      <c r="I78" s="23" t="s">
        <v>1044</v>
      </c>
      <c r="J78" s="60">
        <f t="shared" si="4"/>
        <v>10</v>
      </c>
      <c r="K78" s="60">
        <v>25</v>
      </c>
      <c r="L78" s="61" t="s">
        <v>42</v>
      </c>
      <c r="M78" s="62"/>
      <c r="N78" s="53">
        <v>3.36</v>
      </c>
      <c r="O78" s="42">
        <f t="shared" si="6"/>
        <v>8.4</v>
      </c>
      <c r="P78" s="54">
        <f t="shared" si="5"/>
        <v>10.33</v>
      </c>
      <c r="Q78" t="s">
        <v>1045</v>
      </c>
    </row>
    <row r="79" spans="1:17" x14ac:dyDescent="0.25">
      <c r="A79" s="155" t="s">
        <v>500</v>
      </c>
      <c r="B79" s="157" t="s">
        <v>501</v>
      </c>
      <c r="C79" s="234"/>
      <c r="D79" s="242"/>
      <c r="E79" s="218"/>
      <c r="F79" s="48" t="s">
        <v>1167</v>
      </c>
      <c r="G79" s="49" t="s">
        <v>928</v>
      </c>
      <c r="H79" s="22">
        <v>2.5</v>
      </c>
      <c r="I79" s="23" t="s">
        <v>1044</v>
      </c>
      <c r="J79" s="60">
        <f t="shared" si="4"/>
        <v>10</v>
      </c>
      <c r="K79" s="60">
        <v>25</v>
      </c>
      <c r="L79" s="61" t="s">
        <v>42</v>
      </c>
      <c r="M79" s="62"/>
      <c r="N79" s="53">
        <v>3.47</v>
      </c>
      <c r="O79" s="42">
        <f t="shared" si="6"/>
        <v>8.68</v>
      </c>
      <c r="P79" s="54">
        <f t="shared" si="5"/>
        <v>10.68</v>
      </c>
      <c r="Q79" t="s">
        <v>1045</v>
      </c>
    </row>
    <row r="80" spans="1:17" x14ac:dyDescent="0.25">
      <c r="A80" s="155" t="s">
        <v>500</v>
      </c>
      <c r="B80" s="157" t="s">
        <v>501</v>
      </c>
      <c r="C80" s="234"/>
      <c r="D80" s="242"/>
      <c r="E80" s="218"/>
      <c r="F80" s="48" t="s">
        <v>1167</v>
      </c>
      <c r="G80" s="49" t="s">
        <v>1101</v>
      </c>
      <c r="H80" s="22">
        <v>2.5</v>
      </c>
      <c r="I80" s="23" t="s">
        <v>1044</v>
      </c>
      <c r="J80" s="60">
        <f t="shared" si="4"/>
        <v>10</v>
      </c>
      <c r="K80" s="60">
        <v>25</v>
      </c>
      <c r="L80" s="61" t="s">
        <v>42</v>
      </c>
      <c r="M80" s="62"/>
      <c r="N80" s="53">
        <v>3.76</v>
      </c>
      <c r="O80" s="42">
        <f t="shared" si="6"/>
        <v>9.4</v>
      </c>
      <c r="P80" s="54">
        <f t="shared" si="5"/>
        <v>11.56</v>
      </c>
      <c r="Q80" t="s">
        <v>1045</v>
      </c>
    </row>
    <row r="81" spans="1:17" x14ac:dyDescent="0.25">
      <c r="A81" s="155" t="s">
        <v>500</v>
      </c>
      <c r="B81" s="157" t="s">
        <v>501</v>
      </c>
      <c r="C81" s="234">
        <v>738720677</v>
      </c>
      <c r="D81" s="242"/>
      <c r="E81" s="218" t="s">
        <v>1169</v>
      </c>
      <c r="F81" s="48" t="s">
        <v>1170</v>
      </c>
      <c r="G81" s="49" t="s">
        <v>1171</v>
      </c>
      <c r="H81" s="22">
        <v>2</v>
      </c>
      <c r="I81" s="23" t="s">
        <v>1044</v>
      </c>
      <c r="J81" s="60">
        <f t="shared" si="4"/>
        <v>10</v>
      </c>
      <c r="K81" s="60">
        <v>20</v>
      </c>
      <c r="L81" s="61" t="s">
        <v>42</v>
      </c>
      <c r="M81" s="62">
        <v>3.327</v>
      </c>
      <c r="N81" s="53">
        <v>2.86</v>
      </c>
      <c r="O81" s="42">
        <f t="shared" si="6"/>
        <v>5.72</v>
      </c>
      <c r="P81" s="54">
        <f t="shared" si="5"/>
        <v>7.04</v>
      </c>
      <c r="Q81" t="s">
        <v>1045</v>
      </c>
    </row>
    <row r="82" spans="1:17" x14ac:dyDescent="0.25">
      <c r="A82" s="155" t="s">
        <v>500</v>
      </c>
      <c r="B82" s="157" t="s">
        <v>501</v>
      </c>
      <c r="C82" s="234"/>
      <c r="D82" s="242"/>
      <c r="E82" s="218"/>
      <c r="F82" s="48" t="s">
        <v>1170</v>
      </c>
      <c r="G82" s="49" t="s">
        <v>1172</v>
      </c>
      <c r="H82" s="22">
        <v>1</v>
      </c>
      <c r="I82" s="23" t="s">
        <v>208</v>
      </c>
      <c r="J82" s="60">
        <f t="shared" si="4"/>
        <v>10</v>
      </c>
      <c r="K82" s="60">
        <v>10</v>
      </c>
      <c r="L82" s="61" t="s">
        <v>42</v>
      </c>
      <c r="M82" s="62"/>
      <c r="N82" s="53">
        <v>7.88</v>
      </c>
      <c r="O82" s="42">
        <f t="shared" si="6"/>
        <v>7.88</v>
      </c>
      <c r="P82" s="54">
        <f t="shared" si="5"/>
        <v>9.69</v>
      </c>
      <c r="Q82" t="s">
        <v>1045</v>
      </c>
    </row>
    <row r="83" spans="1:17" x14ac:dyDescent="0.25">
      <c r="A83" s="155" t="s">
        <v>500</v>
      </c>
      <c r="B83" s="157" t="s">
        <v>501</v>
      </c>
      <c r="C83" s="234"/>
      <c r="D83" s="242"/>
      <c r="E83" s="218"/>
      <c r="F83" s="48" t="s">
        <v>1170</v>
      </c>
      <c r="G83" s="49" t="s">
        <v>1173</v>
      </c>
      <c r="H83" s="22">
        <v>1</v>
      </c>
      <c r="I83" s="23" t="s">
        <v>208</v>
      </c>
      <c r="J83" s="60">
        <f t="shared" si="4"/>
        <v>10</v>
      </c>
      <c r="K83" s="60">
        <v>10</v>
      </c>
      <c r="L83" s="61" t="s">
        <v>42</v>
      </c>
      <c r="M83" s="62"/>
      <c r="N83" s="53">
        <v>7.88</v>
      </c>
      <c r="O83" s="42">
        <f t="shared" si="6"/>
        <v>7.88</v>
      </c>
      <c r="P83" s="54">
        <f t="shared" si="5"/>
        <v>9.69</v>
      </c>
      <c r="Q83" t="s">
        <v>1045</v>
      </c>
    </row>
    <row r="84" spans="1:17" x14ac:dyDescent="0.25">
      <c r="A84" s="155" t="s">
        <v>500</v>
      </c>
      <c r="B84" s="157" t="s">
        <v>501</v>
      </c>
      <c r="C84" s="234"/>
      <c r="D84" s="242"/>
      <c r="E84" s="218"/>
      <c r="F84" s="48" t="s">
        <v>1170</v>
      </c>
      <c r="G84" s="49" t="s">
        <v>1174</v>
      </c>
      <c r="H84" s="22">
        <v>1</v>
      </c>
      <c r="I84" s="23" t="s">
        <v>208</v>
      </c>
      <c r="J84" s="60">
        <f t="shared" si="4"/>
        <v>25</v>
      </c>
      <c r="K84" s="65">
        <v>25</v>
      </c>
      <c r="L84" s="61" t="s">
        <v>42</v>
      </c>
      <c r="M84" s="62"/>
      <c r="N84" s="53">
        <v>10.41</v>
      </c>
      <c r="O84" s="42">
        <f t="shared" si="6"/>
        <v>10.41</v>
      </c>
      <c r="P84" s="54">
        <f t="shared" si="5"/>
        <v>12.8</v>
      </c>
      <c r="Q84" t="s">
        <v>1045</v>
      </c>
    </row>
    <row r="85" spans="1:17" x14ac:dyDescent="0.25">
      <c r="A85" s="155" t="s">
        <v>500</v>
      </c>
      <c r="B85" s="157" t="s">
        <v>501</v>
      </c>
      <c r="C85" s="234"/>
      <c r="D85" s="242"/>
      <c r="E85" s="218"/>
      <c r="F85" s="16" t="s">
        <v>1175</v>
      </c>
      <c r="G85" s="38" t="s">
        <v>1176</v>
      </c>
      <c r="H85" s="17">
        <v>100</v>
      </c>
      <c r="I85" s="18" t="s">
        <v>208</v>
      </c>
      <c r="J85" s="19"/>
      <c r="K85" s="19"/>
      <c r="L85" s="39"/>
      <c r="M85" s="44"/>
      <c r="N85" s="53">
        <v>0.39</v>
      </c>
      <c r="O85" s="42">
        <f t="shared" si="6"/>
        <v>39</v>
      </c>
      <c r="P85" s="54">
        <f t="shared" si="5"/>
        <v>47.97</v>
      </c>
      <c r="Q85" t="s">
        <v>1027</v>
      </c>
    </row>
    <row r="86" spans="1:17" x14ac:dyDescent="0.25">
      <c r="A86" s="155" t="s">
        <v>500</v>
      </c>
      <c r="B86" s="157" t="s">
        <v>501</v>
      </c>
      <c r="C86" s="234">
        <v>738720740</v>
      </c>
      <c r="D86" s="242"/>
      <c r="E86" s="218"/>
      <c r="F86" s="16" t="s">
        <v>1175</v>
      </c>
      <c r="G86" s="38" t="s">
        <v>1177</v>
      </c>
      <c r="H86" s="17">
        <v>100</v>
      </c>
      <c r="I86" s="18" t="s">
        <v>208</v>
      </c>
      <c r="J86" s="19"/>
      <c r="K86" s="19"/>
      <c r="L86" s="39"/>
      <c r="M86" s="44"/>
      <c r="N86" s="53">
        <v>0.4</v>
      </c>
      <c r="O86" s="42">
        <f t="shared" si="6"/>
        <v>40</v>
      </c>
      <c r="P86" s="54">
        <f t="shared" si="5"/>
        <v>49.2</v>
      </c>
      <c r="Q86" t="s">
        <v>1027</v>
      </c>
    </row>
    <row r="87" spans="1:17" x14ac:dyDescent="0.25">
      <c r="A87" s="155" t="s">
        <v>500</v>
      </c>
      <c r="B87" s="157" t="s">
        <v>501</v>
      </c>
      <c r="C87" s="234">
        <v>738722040</v>
      </c>
      <c r="D87" s="242"/>
      <c r="E87" s="218"/>
      <c r="F87" s="241" t="s">
        <v>1178</v>
      </c>
      <c r="G87" s="47" t="s">
        <v>1179</v>
      </c>
      <c r="H87" s="17">
        <v>100</v>
      </c>
      <c r="I87" s="18" t="s">
        <v>208</v>
      </c>
      <c r="J87" s="19"/>
      <c r="K87" s="19"/>
      <c r="L87" s="39"/>
      <c r="M87" s="44">
        <v>0.44</v>
      </c>
      <c r="N87" s="53">
        <v>0.46</v>
      </c>
      <c r="O87" s="42">
        <f t="shared" si="6"/>
        <v>46</v>
      </c>
      <c r="P87" s="54">
        <f t="shared" si="5"/>
        <v>56.58</v>
      </c>
      <c r="Q87" t="s">
        <v>1027</v>
      </c>
    </row>
    <row r="88" spans="1:17" x14ac:dyDescent="0.25">
      <c r="A88" s="155" t="s">
        <v>500</v>
      </c>
      <c r="B88" s="157" t="s">
        <v>501</v>
      </c>
      <c r="C88" s="234">
        <v>738722041</v>
      </c>
      <c r="D88" s="242"/>
      <c r="E88" s="218"/>
      <c r="F88" s="241" t="s">
        <v>1178</v>
      </c>
      <c r="G88" s="47" t="s">
        <v>1180</v>
      </c>
      <c r="H88" s="17">
        <v>100</v>
      </c>
      <c r="I88" s="18" t="s">
        <v>208</v>
      </c>
      <c r="J88" s="19"/>
      <c r="K88" s="19"/>
      <c r="L88" s="39"/>
      <c r="M88" s="44">
        <v>0.46800000000000003</v>
      </c>
      <c r="N88" s="53">
        <v>0.49</v>
      </c>
      <c r="O88" s="42">
        <f t="shared" si="6"/>
        <v>49</v>
      </c>
      <c r="P88" s="54">
        <f t="shared" si="5"/>
        <v>60.27</v>
      </c>
      <c r="Q88" t="s">
        <v>1027</v>
      </c>
    </row>
    <row r="89" spans="1:17" x14ac:dyDescent="0.25">
      <c r="A89" s="155" t="s">
        <v>500</v>
      </c>
      <c r="B89" s="157" t="s">
        <v>501</v>
      </c>
      <c r="C89" s="234">
        <v>738722042</v>
      </c>
      <c r="D89" s="242"/>
      <c r="E89" s="218"/>
      <c r="F89" s="241" t="s">
        <v>1178</v>
      </c>
      <c r="G89" s="47" t="s">
        <v>1181</v>
      </c>
      <c r="H89" s="17">
        <v>100</v>
      </c>
      <c r="I89" s="18" t="s">
        <v>208</v>
      </c>
      <c r="J89" s="19"/>
      <c r="K89" s="19"/>
      <c r="L89" s="39"/>
      <c r="M89" s="44">
        <v>0.53600000000000003</v>
      </c>
      <c r="N89" s="53">
        <v>0.56000000000000005</v>
      </c>
      <c r="O89" s="42">
        <f t="shared" si="6"/>
        <v>56</v>
      </c>
      <c r="P89" s="54">
        <f t="shared" si="5"/>
        <v>68.88</v>
      </c>
      <c r="Q89" t="s">
        <v>1027</v>
      </c>
    </row>
    <row r="90" spans="1:17" x14ac:dyDescent="0.25">
      <c r="A90" s="155" t="s">
        <v>500</v>
      </c>
      <c r="B90" s="157" t="s">
        <v>501</v>
      </c>
      <c r="C90" s="234">
        <v>738722043</v>
      </c>
      <c r="D90" s="242"/>
      <c r="E90" s="218"/>
      <c r="F90" s="241" t="s">
        <v>1178</v>
      </c>
      <c r="G90" s="47" t="s">
        <v>1182</v>
      </c>
      <c r="H90" s="17">
        <v>100</v>
      </c>
      <c r="I90" s="18" t="s">
        <v>208</v>
      </c>
      <c r="J90" s="19"/>
      <c r="K90" s="19"/>
      <c r="L90" s="39"/>
      <c r="M90" s="44">
        <v>0.57899999999999996</v>
      </c>
      <c r="N90" s="53">
        <v>0.61</v>
      </c>
      <c r="O90" s="42">
        <f t="shared" si="6"/>
        <v>61</v>
      </c>
      <c r="P90" s="54">
        <f t="shared" si="5"/>
        <v>75.03</v>
      </c>
      <c r="Q90" t="s">
        <v>1027</v>
      </c>
    </row>
    <row r="91" spans="1:17" x14ac:dyDescent="0.25">
      <c r="A91" s="155" t="s">
        <v>500</v>
      </c>
      <c r="B91" s="157" t="s">
        <v>501</v>
      </c>
      <c r="C91" s="234">
        <v>738722044</v>
      </c>
      <c r="D91" s="242"/>
      <c r="E91" s="218"/>
      <c r="F91" s="241" t="s">
        <v>1178</v>
      </c>
      <c r="G91" s="47" t="s">
        <v>1183</v>
      </c>
      <c r="H91" s="17">
        <v>100</v>
      </c>
      <c r="I91" s="18" t="s">
        <v>208</v>
      </c>
      <c r="J91" s="19"/>
      <c r="K91" s="19"/>
      <c r="L91" s="39"/>
      <c r="M91" s="44">
        <v>0.67100000000000004</v>
      </c>
      <c r="N91" s="53">
        <v>0.7</v>
      </c>
      <c r="O91" s="42">
        <f t="shared" si="6"/>
        <v>70</v>
      </c>
      <c r="P91" s="54">
        <f t="shared" si="5"/>
        <v>86.1</v>
      </c>
      <c r="Q91" t="s">
        <v>1027</v>
      </c>
    </row>
    <row r="92" spans="1:17" x14ac:dyDescent="0.25">
      <c r="A92" s="155" t="s">
        <v>500</v>
      </c>
      <c r="B92" s="157" t="s">
        <v>501</v>
      </c>
      <c r="C92" s="234">
        <v>738722045</v>
      </c>
      <c r="D92" s="242"/>
      <c r="E92" s="218"/>
      <c r="F92" s="241" t="s">
        <v>1178</v>
      </c>
      <c r="G92" s="47" t="s">
        <v>1184</v>
      </c>
      <c r="H92" s="17">
        <v>100</v>
      </c>
      <c r="I92" s="18" t="s">
        <v>208</v>
      </c>
      <c r="J92" s="19"/>
      <c r="K92" s="19"/>
      <c r="L92" s="39"/>
      <c r="M92" s="44">
        <v>0.83399999999999996</v>
      </c>
      <c r="N92" s="53">
        <v>0.87</v>
      </c>
      <c r="O92" s="42">
        <f t="shared" si="6"/>
        <v>87</v>
      </c>
      <c r="P92" s="54">
        <f t="shared" si="5"/>
        <v>107.01</v>
      </c>
      <c r="Q92" t="s">
        <v>1027</v>
      </c>
    </row>
    <row r="93" spans="1:17" x14ac:dyDescent="0.25">
      <c r="A93" s="155" t="s">
        <v>500</v>
      </c>
      <c r="B93" s="157" t="s">
        <v>501</v>
      </c>
      <c r="C93" s="234">
        <v>738722046</v>
      </c>
      <c r="D93" s="242"/>
      <c r="E93" s="218"/>
      <c r="F93" s="241" t="s">
        <v>1178</v>
      </c>
      <c r="G93" s="47" t="s">
        <v>1185</v>
      </c>
      <c r="H93" s="17">
        <v>100</v>
      </c>
      <c r="I93" s="18" t="s">
        <v>208</v>
      </c>
      <c r="J93" s="19"/>
      <c r="K93" s="19"/>
      <c r="L93" s="39"/>
      <c r="M93" s="44">
        <v>1.0549999999999999</v>
      </c>
      <c r="N93" s="53">
        <v>1.1000000000000001</v>
      </c>
      <c r="O93" s="42">
        <f t="shared" si="6"/>
        <v>110</v>
      </c>
      <c r="P93" s="54">
        <f t="shared" si="5"/>
        <v>135.30000000000001</v>
      </c>
      <c r="Q93" t="s">
        <v>1027</v>
      </c>
    </row>
    <row r="94" spans="1:17" x14ac:dyDescent="0.25">
      <c r="A94" s="155" t="s">
        <v>500</v>
      </c>
      <c r="B94" s="157" t="s">
        <v>501</v>
      </c>
      <c r="C94" s="234">
        <v>738720756</v>
      </c>
      <c r="D94" s="242"/>
      <c r="E94" s="218"/>
      <c r="F94" s="48" t="s">
        <v>1178</v>
      </c>
      <c r="G94" s="49" t="s">
        <v>1186</v>
      </c>
      <c r="H94" s="17">
        <v>100</v>
      </c>
      <c r="I94" s="18" t="s">
        <v>208</v>
      </c>
      <c r="J94" s="19"/>
      <c r="K94" s="19"/>
      <c r="L94" s="39"/>
      <c r="M94" s="44">
        <v>1.33503525</v>
      </c>
      <c r="N94" s="53">
        <v>1.4</v>
      </c>
      <c r="O94" s="42">
        <f t="shared" si="6"/>
        <v>140</v>
      </c>
      <c r="P94" s="54">
        <f t="shared" si="5"/>
        <v>172.2</v>
      </c>
      <c r="Q94" t="s">
        <v>1027</v>
      </c>
    </row>
    <row r="95" spans="1:17" x14ac:dyDescent="0.25">
      <c r="A95" s="155" t="s">
        <v>500</v>
      </c>
      <c r="B95" s="157" t="s">
        <v>501</v>
      </c>
      <c r="C95" s="234">
        <v>738720757</v>
      </c>
      <c r="D95" s="242"/>
      <c r="E95" s="218"/>
      <c r="F95" s="16" t="s">
        <v>1175</v>
      </c>
      <c r="G95" s="49" t="s">
        <v>1187</v>
      </c>
      <c r="H95" s="17">
        <v>100</v>
      </c>
      <c r="I95" s="18" t="s">
        <v>208</v>
      </c>
      <c r="J95" s="19"/>
      <c r="K95" s="19"/>
      <c r="L95" s="39"/>
      <c r="M95" s="44">
        <v>1.3963635000000001</v>
      </c>
      <c r="N95" s="53">
        <v>1.46</v>
      </c>
      <c r="O95" s="42">
        <f t="shared" si="6"/>
        <v>146</v>
      </c>
      <c r="P95" s="54">
        <f t="shared" si="5"/>
        <v>179.58</v>
      </c>
      <c r="Q95" t="s">
        <v>1027</v>
      </c>
    </row>
    <row r="96" spans="1:17" x14ac:dyDescent="0.25">
      <c r="A96" s="155" t="s">
        <v>500</v>
      </c>
      <c r="B96" s="157" t="s">
        <v>501</v>
      </c>
      <c r="C96" s="234">
        <v>738720758</v>
      </c>
      <c r="D96" s="242"/>
      <c r="E96" s="218"/>
      <c r="F96" s="16" t="s">
        <v>1175</v>
      </c>
      <c r="G96" s="49" t="s">
        <v>1188</v>
      </c>
      <c r="H96" s="17">
        <v>100</v>
      </c>
      <c r="I96" s="18" t="s">
        <v>208</v>
      </c>
      <c r="J96" s="19"/>
      <c r="K96" s="19"/>
      <c r="L96" s="39"/>
      <c r="M96" s="44">
        <v>1.5085440000000001</v>
      </c>
      <c r="N96" s="53">
        <v>1.58</v>
      </c>
      <c r="O96" s="42">
        <f t="shared" si="6"/>
        <v>158</v>
      </c>
      <c r="P96" s="54">
        <f t="shared" si="5"/>
        <v>194.34</v>
      </c>
      <c r="Q96" t="s">
        <v>1027</v>
      </c>
    </row>
    <row r="97" spans="1:17" x14ac:dyDescent="0.25">
      <c r="A97" s="155" t="s">
        <v>500</v>
      </c>
      <c r="B97" s="157" t="s">
        <v>501</v>
      </c>
      <c r="C97" s="234">
        <v>738720751</v>
      </c>
      <c r="D97" s="242"/>
      <c r="E97" s="218"/>
      <c r="F97" s="16" t="s">
        <v>1175</v>
      </c>
      <c r="G97" s="49" t="s">
        <v>1189</v>
      </c>
      <c r="H97" s="17">
        <v>100</v>
      </c>
      <c r="I97" s="18" t="s">
        <v>208</v>
      </c>
      <c r="J97" s="19"/>
      <c r="K97" s="19"/>
      <c r="L97" s="39"/>
      <c r="M97" s="44">
        <v>1.7900864999999997</v>
      </c>
      <c r="N97" s="53">
        <v>1.87</v>
      </c>
      <c r="O97" s="42">
        <f t="shared" si="6"/>
        <v>187</v>
      </c>
      <c r="P97" s="54">
        <f t="shared" si="5"/>
        <v>230.01</v>
      </c>
      <c r="Q97" t="s">
        <v>1027</v>
      </c>
    </row>
    <row r="98" spans="1:17" x14ac:dyDescent="0.25">
      <c r="A98" s="155" t="s">
        <v>500</v>
      </c>
      <c r="B98" s="157" t="s">
        <v>501</v>
      </c>
      <c r="C98" s="234">
        <v>738720752</v>
      </c>
      <c r="D98" s="242"/>
      <c r="E98" s="218"/>
      <c r="F98" s="16" t="s">
        <v>1175</v>
      </c>
      <c r="G98" s="49" t="s">
        <v>1190</v>
      </c>
      <c r="H98" s="17">
        <v>100</v>
      </c>
      <c r="I98" s="18" t="s">
        <v>208</v>
      </c>
      <c r="J98" s="19"/>
      <c r="K98" s="19"/>
      <c r="L98" s="39"/>
      <c r="M98" s="44">
        <v>1.9934955000000001</v>
      </c>
      <c r="N98" s="53">
        <v>2.08</v>
      </c>
      <c r="O98" s="42">
        <f t="shared" si="6"/>
        <v>208</v>
      </c>
      <c r="P98" s="54">
        <f t="shared" si="5"/>
        <v>255.84</v>
      </c>
      <c r="Q98" t="s">
        <v>1027</v>
      </c>
    </row>
    <row r="99" spans="1:17" x14ac:dyDescent="0.25">
      <c r="A99" s="155" t="s">
        <v>500</v>
      </c>
      <c r="B99" s="157" t="s">
        <v>501</v>
      </c>
      <c r="C99" s="234">
        <v>738720753</v>
      </c>
      <c r="D99" s="242"/>
      <c r="E99" s="218"/>
      <c r="F99" s="16" t="s">
        <v>1175</v>
      </c>
      <c r="G99" s="49" t="s">
        <v>1191</v>
      </c>
      <c r="H99" s="17">
        <v>100</v>
      </c>
      <c r="I99" s="18" t="s">
        <v>208</v>
      </c>
      <c r="J99" s="19"/>
      <c r="K99" s="19"/>
      <c r="L99" s="39"/>
      <c r="M99" s="44">
        <v>2.2150192499999997</v>
      </c>
      <c r="N99" s="53">
        <v>2.3199999999999998</v>
      </c>
      <c r="O99" s="42">
        <f t="shared" si="6"/>
        <v>232</v>
      </c>
      <c r="P99" s="54">
        <f t="shared" si="5"/>
        <v>285.36</v>
      </c>
      <c r="Q99" t="s">
        <v>1027</v>
      </c>
    </row>
    <row r="100" spans="1:17" x14ac:dyDescent="0.25">
      <c r="A100" s="155" t="s">
        <v>500</v>
      </c>
      <c r="B100" s="157" t="s">
        <v>501</v>
      </c>
      <c r="C100" s="234">
        <v>738720754</v>
      </c>
      <c r="D100" s="242"/>
      <c r="E100" s="218"/>
      <c r="F100" s="16" t="s">
        <v>1175</v>
      </c>
      <c r="G100" s="49" t="s">
        <v>1192</v>
      </c>
      <c r="H100" s="17">
        <v>100</v>
      </c>
      <c r="I100" s="18" t="s">
        <v>208</v>
      </c>
      <c r="J100" s="19"/>
      <c r="K100" s="19"/>
      <c r="L100" s="39"/>
      <c r="M100" s="44">
        <v>5.6101162499999999</v>
      </c>
      <c r="N100" s="53">
        <v>5.87</v>
      </c>
      <c r="O100" s="42">
        <f t="shared" si="6"/>
        <v>587</v>
      </c>
      <c r="P100" s="54">
        <f t="shared" si="5"/>
        <v>722.01</v>
      </c>
      <c r="Q100" t="s">
        <v>1027</v>
      </c>
    </row>
    <row r="101" spans="1:17" x14ac:dyDescent="0.25">
      <c r="A101" s="155" t="s">
        <v>500</v>
      </c>
      <c r="B101" s="157" t="s">
        <v>501</v>
      </c>
      <c r="C101" s="234">
        <v>738720748</v>
      </c>
      <c r="D101" s="242"/>
      <c r="E101" s="218"/>
      <c r="F101" s="16" t="s">
        <v>1175</v>
      </c>
      <c r="G101" s="49" t="s">
        <v>1193</v>
      </c>
      <c r="H101" s="17">
        <v>100</v>
      </c>
      <c r="I101" s="18" t="s">
        <v>208</v>
      </c>
      <c r="J101" s="19"/>
      <c r="K101" s="19"/>
      <c r="L101" s="39"/>
      <c r="M101" s="44">
        <v>5.8218187500000003</v>
      </c>
      <c r="N101" s="53">
        <v>6.09</v>
      </c>
      <c r="O101" s="42">
        <f t="shared" si="6"/>
        <v>609</v>
      </c>
      <c r="P101" s="54">
        <f t="shared" si="5"/>
        <v>749.07</v>
      </c>
      <c r="Q101" t="s">
        <v>1027</v>
      </c>
    </row>
    <row r="102" spans="1:17" x14ac:dyDescent="0.25">
      <c r="A102" s="155" t="s">
        <v>500</v>
      </c>
      <c r="B102" s="157" t="s">
        <v>501</v>
      </c>
      <c r="C102" s="234">
        <v>738720749</v>
      </c>
      <c r="D102" s="242"/>
      <c r="E102" s="218"/>
      <c r="F102" s="16" t="s">
        <v>1175</v>
      </c>
      <c r="G102" s="49" t="s">
        <v>1194</v>
      </c>
      <c r="H102" s="17">
        <v>100</v>
      </c>
      <c r="I102" s="18" t="s">
        <v>208</v>
      </c>
      <c r="J102" s="19"/>
      <c r="K102" s="19"/>
      <c r="L102" s="39"/>
      <c r="M102" s="44">
        <v>6.0335212499999997</v>
      </c>
      <c r="N102" s="53">
        <v>6.31</v>
      </c>
      <c r="O102" s="42">
        <f t="shared" si="6"/>
        <v>631</v>
      </c>
      <c r="P102" s="54">
        <f t="shared" si="5"/>
        <v>776.13</v>
      </c>
      <c r="Q102" t="s">
        <v>1027</v>
      </c>
    </row>
    <row r="103" spans="1:17" x14ac:dyDescent="0.25">
      <c r="A103" s="155" t="s">
        <v>500</v>
      </c>
      <c r="B103" s="157" t="s">
        <v>501</v>
      </c>
      <c r="C103" s="234">
        <v>738720750</v>
      </c>
      <c r="D103" s="242"/>
      <c r="E103" s="218"/>
      <c r="F103" s="16" t="s">
        <v>1175</v>
      </c>
      <c r="G103" s="49" t="s">
        <v>1195</v>
      </c>
      <c r="H103" s="17">
        <v>100</v>
      </c>
      <c r="I103" s="18" t="s">
        <v>208</v>
      </c>
      <c r="J103" s="19"/>
      <c r="K103" s="19"/>
      <c r="L103" s="39"/>
      <c r="M103" s="44">
        <v>6.2452237500000001</v>
      </c>
      <c r="N103" s="53">
        <v>6.53</v>
      </c>
      <c r="O103" s="42">
        <f t="shared" si="6"/>
        <v>653</v>
      </c>
      <c r="P103" s="54">
        <f t="shared" si="5"/>
        <v>803.19</v>
      </c>
      <c r="Q103" t="s">
        <v>1027</v>
      </c>
    </row>
    <row r="104" spans="1:17" x14ac:dyDescent="0.25">
      <c r="A104" s="155" t="s">
        <v>500</v>
      </c>
      <c r="B104" s="157" t="s">
        <v>501</v>
      </c>
      <c r="C104" s="234">
        <v>738720951</v>
      </c>
      <c r="D104" s="242"/>
      <c r="E104" s="218"/>
      <c r="F104" s="48" t="s">
        <v>1196</v>
      </c>
      <c r="G104" s="49" t="s">
        <v>1177</v>
      </c>
      <c r="H104" s="17">
        <v>100</v>
      </c>
      <c r="I104" s="18" t="s">
        <v>208</v>
      </c>
      <c r="J104" s="19"/>
      <c r="K104" s="19"/>
      <c r="L104" s="39"/>
      <c r="M104" s="44">
        <v>0.97875000000000001</v>
      </c>
      <c r="N104" s="53">
        <v>1.02</v>
      </c>
      <c r="O104" s="42">
        <f t="shared" si="6"/>
        <v>102</v>
      </c>
      <c r="P104" s="54">
        <f t="shared" si="5"/>
        <v>125.46</v>
      </c>
      <c r="Q104" t="s">
        <v>1027</v>
      </c>
    </row>
    <row r="105" spans="1:17" x14ac:dyDescent="0.25">
      <c r="A105" s="155" t="s">
        <v>500</v>
      </c>
      <c r="B105" s="157" t="s">
        <v>501</v>
      </c>
      <c r="C105" s="234">
        <v>738722050</v>
      </c>
      <c r="D105" s="242"/>
      <c r="E105" s="218"/>
      <c r="F105" s="48" t="s">
        <v>1197</v>
      </c>
      <c r="G105" s="49" t="s">
        <v>1179</v>
      </c>
      <c r="H105" s="17">
        <v>100</v>
      </c>
      <c r="I105" s="18" t="s">
        <v>208</v>
      </c>
      <c r="J105" s="19"/>
      <c r="K105" s="19"/>
      <c r="L105" s="39"/>
      <c r="M105" s="44">
        <v>1.0129999999999999</v>
      </c>
      <c r="N105" s="53">
        <v>1.06</v>
      </c>
      <c r="O105" s="42">
        <f t="shared" si="6"/>
        <v>106</v>
      </c>
      <c r="P105" s="54">
        <f t="shared" si="5"/>
        <v>130.38</v>
      </c>
      <c r="Q105" t="s">
        <v>1027</v>
      </c>
    </row>
    <row r="106" spans="1:17" x14ac:dyDescent="0.25">
      <c r="A106" s="155" t="s">
        <v>500</v>
      </c>
      <c r="B106" s="157" t="s">
        <v>501</v>
      </c>
      <c r="C106" s="234">
        <v>738722051</v>
      </c>
      <c r="D106" s="242"/>
      <c r="E106" s="218"/>
      <c r="F106" s="48" t="s">
        <v>1197</v>
      </c>
      <c r="G106" s="49" t="s">
        <v>1180</v>
      </c>
      <c r="H106" s="17">
        <v>100</v>
      </c>
      <c r="I106" s="18" t="s">
        <v>208</v>
      </c>
      <c r="J106" s="19"/>
      <c r="K106" s="19"/>
      <c r="L106" s="39"/>
      <c r="M106" s="44">
        <v>1.077</v>
      </c>
      <c r="N106" s="53">
        <v>1.1299999999999999</v>
      </c>
      <c r="O106" s="42">
        <f t="shared" si="6"/>
        <v>113</v>
      </c>
      <c r="P106" s="54">
        <f t="shared" si="5"/>
        <v>138.99</v>
      </c>
      <c r="Q106" t="s">
        <v>1027</v>
      </c>
    </row>
    <row r="107" spans="1:17" x14ac:dyDescent="0.25">
      <c r="A107" s="155" t="s">
        <v>500</v>
      </c>
      <c r="B107" s="157" t="s">
        <v>501</v>
      </c>
      <c r="C107" s="234">
        <v>738722052</v>
      </c>
      <c r="D107" s="242"/>
      <c r="E107" s="218"/>
      <c r="F107" s="48" t="s">
        <v>1197</v>
      </c>
      <c r="G107" s="49" t="s">
        <v>1181</v>
      </c>
      <c r="H107" s="17">
        <v>100</v>
      </c>
      <c r="I107" s="18" t="s">
        <v>208</v>
      </c>
      <c r="J107" s="19"/>
      <c r="K107" s="19"/>
      <c r="L107" s="39"/>
      <c r="M107" s="44">
        <v>1.1559999999999999</v>
      </c>
      <c r="N107" s="53">
        <v>1.21</v>
      </c>
      <c r="O107" s="42">
        <f t="shared" si="6"/>
        <v>121</v>
      </c>
      <c r="P107" s="54">
        <f t="shared" si="5"/>
        <v>148.83000000000001</v>
      </c>
      <c r="Q107" t="s">
        <v>1027</v>
      </c>
    </row>
    <row r="108" spans="1:17" x14ac:dyDescent="0.25">
      <c r="A108" s="155" t="s">
        <v>500</v>
      </c>
      <c r="B108" s="157" t="s">
        <v>501</v>
      </c>
      <c r="C108" s="234">
        <v>738722053</v>
      </c>
      <c r="D108" s="242"/>
      <c r="E108" s="218"/>
      <c r="F108" s="48" t="s">
        <v>1197</v>
      </c>
      <c r="G108" s="49" t="s">
        <v>1182</v>
      </c>
      <c r="H108" s="17">
        <v>50</v>
      </c>
      <c r="I108" s="18" t="s">
        <v>208</v>
      </c>
      <c r="J108" s="19"/>
      <c r="K108" s="19"/>
      <c r="L108" s="39"/>
      <c r="M108" s="44">
        <v>2.5489999999999999</v>
      </c>
      <c r="N108" s="53">
        <v>1.33</v>
      </c>
      <c r="O108" s="42">
        <f t="shared" si="6"/>
        <v>66.5</v>
      </c>
      <c r="P108" s="54">
        <f t="shared" si="5"/>
        <v>81.8</v>
      </c>
      <c r="Q108" t="s">
        <v>1027</v>
      </c>
    </row>
    <row r="109" spans="1:17" x14ac:dyDescent="0.25">
      <c r="A109" s="155" t="s">
        <v>500</v>
      </c>
      <c r="B109" s="157" t="s">
        <v>501</v>
      </c>
      <c r="C109" s="234">
        <v>738722054</v>
      </c>
      <c r="D109" s="242"/>
      <c r="E109" s="218"/>
      <c r="F109" s="48" t="s">
        <v>1197</v>
      </c>
      <c r="G109" s="49" t="s">
        <v>1183</v>
      </c>
      <c r="H109" s="17">
        <v>50</v>
      </c>
      <c r="I109" s="18" t="s">
        <v>208</v>
      </c>
      <c r="J109" s="19"/>
      <c r="K109" s="19"/>
      <c r="L109" s="39"/>
      <c r="M109" s="44">
        <v>2.5960000000000001</v>
      </c>
      <c r="N109" s="53">
        <v>1.36</v>
      </c>
      <c r="O109" s="42">
        <f t="shared" si="6"/>
        <v>68</v>
      </c>
      <c r="P109" s="54">
        <f t="shared" si="5"/>
        <v>83.64</v>
      </c>
      <c r="Q109" t="s">
        <v>1027</v>
      </c>
    </row>
    <row r="110" spans="1:17" x14ac:dyDescent="0.25">
      <c r="A110" s="155" t="s">
        <v>500</v>
      </c>
      <c r="B110" s="157" t="s">
        <v>501</v>
      </c>
      <c r="C110" s="234">
        <v>738722055</v>
      </c>
      <c r="D110" s="242"/>
      <c r="E110" s="218"/>
      <c r="F110" s="48" t="s">
        <v>1197</v>
      </c>
      <c r="G110" s="49" t="s">
        <v>1184</v>
      </c>
      <c r="H110" s="17">
        <v>50</v>
      </c>
      <c r="I110" s="18" t="s">
        <v>208</v>
      </c>
      <c r="J110" s="19"/>
      <c r="K110" s="19"/>
      <c r="L110" s="39"/>
      <c r="M110" s="44">
        <v>2.7040000000000002</v>
      </c>
      <c r="N110" s="53">
        <v>1.41</v>
      </c>
      <c r="O110" s="42">
        <f t="shared" si="6"/>
        <v>70.5</v>
      </c>
      <c r="P110" s="54">
        <f t="shared" si="5"/>
        <v>86.72</v>
      </c>
      <c r="Q110" t="s">
        <v>1027</v>
      </c>
    </row>
    <row r="111" spans="1:17" x14ac:dyDescent="0.25">
      <c r="A111" s="155" t="s">
        <v>500</v>
      </c>
      <c r="B111" s="157" t="s">
        <v>501</v>
      </c>
      <c r="C111" s="234">
        <v>738722056</v>
      </c>
      <c r="D111" s="242"/>
      <c r="E111" s="218"/>
      <c r="F111" s="48" t="s">
        <v>1197</v>
      </c>
      <c r="G111" s="49" t="s">
        <v>1185</v>
      </c>
      <c r="H111" s="17">
        <v>50</v>
      </c>
      <c r="I111" s="18" t="s">
        <v>208</v>
      </c>
      <c r="J111" s="19"/>
      <c r="K111" s="19"/>
      <c r="L111" s="39"/>
      <c r="M111" s="44">
        <v>2.9390000000000001</v>
      </c>
      <c r="N111" s="53">
        <v>1.54</v>
      </c>
      <c r="O111" s="42">
        <f t="shared" si="6"/>
        <v>77</v>
      </c>
      <c r="P111" s="54">
        <f t="shared" si="5"/>
        <v>94.71</v>
      </c>
      <c r="Q111" t="s">
        <v>1027</v>
      </c>
    </row>
    <row r="112" spans="1:17" x14ac:dyDescent="0.25">
      <c r="A112" s="155" t="s">
        <v>500</v>
      </c>
      <c r="B112" s="157" t="s">
        <v>501</v>
      </c>
      <c r="C112" s="234">
        <v>738720967</v>
      </c>
      <c r="D112" s="242"/>
      <c r="E112" s="218"/>
      <c r="F112" s="48" t="s">
        <v>1196</v>
      </c>
      <c r="G112" s="38" t="s">
        <v>1186</v>
      </c>
      <c r="H112" s="17">
        <v>50</v>
      </c>
      <c r="I112" s="18" t="s">
        <v>208</v>
      </c>
      <c r="J112" s="19"/>
      <c r="K112" s="19"/>
      <c r="L112" s="39"/>
      <c r="M112" s="44">
        <v>3.3637658670000001</v>
      </c>
      <c r="N112" s="53">
        <v>1.76</v>
      </c>
      <c r="O112" s="42">
        <f t="shared" si="6"/>
        <v>88</v>
      </c>
      <c r="P112" s="54">
        <f t="shared" si="5"/>
        <v>108.24</v>
      </c>
      <c r="Q112" t="s">
        <v>1027</v>
      </c>
    </row>
    <row r="113" spans="1:17" x14ac:dyDescent="0.25">
      <c r="A113" s="155" t="s">
        <v>500</v>
      </c>
      <c r="B113" s="157" t="s">
        <v>501</v>
      </c>
      <c r="C113" s="234">
        <v>738720968</v>
      </c>
      <c r="D113" s="242"/>
      <c r="E113" s="218"/>
      <c r="F113" s="48" t="s">
        <v>1196</v>
      </c>
      <c r="G113" s="38" t="s">
        <v>1187</v>
      </c>
      <c r="H113" s="17">
        <v>50</v>
      </c>
      <c r="I113" s="18" t="s">
        <v>208</v>
      </c>
      <c r="J113" s="19"/>
      <c r="K113" s="19"/>
      <c r="L113" s="39"/>
      <c r="M113" s="44">
        <v>3.6306000000000003</v>
      </c>
      <c r="N113" s="53">
        <v>1.9</v>
      </c>
      <c r="O113" s="42">
        <f t="shared" si="6"/>
        <v>95</v>
      </c>
      <c r="P113" s="54">
        <f t="shared" si="5"/>
        <v>116.85</v>
      </c>
      <c r="Q113" t="s">
        <v>1027</v>
      </c>
    </row>
    <row r="114" spans="1:17" x14ac:dyDescent="0.25">
      <c r="A114" s="155" t="s">
        <v>500</v>
      </c>
      <c r="B114" s="157" t="s">
        <v>501</v>
      </c>
      <c r="C114" s="234">
        <v>738720969</v>
      </c>
      <c r="D114" s="242"/>
      <c r="E114" s="218"/>
      <c r="F114" s="48" t="s">
        <v>1196</v>
      </c>
      <c r="G114" s="38" t="s">
        <v>1188</v>
      </c>
      <c r="H114" s="17">
        <v>50</v>
      </c>
      <c r="I114" s="18" t="s">
        <v>208</v>
      </c>
      <c r="J114" s="19"/>
      <c r="K114" s="19"/>
      <c r="L114" s="39"/>
      <c r="M114" s="44">
        <v>4.2516000000000007</v>
      </c>
      <c r="N114" s="53">
        <v>2.2200000000000002</v>
      </c>
      <c r="O114" s="42">
        <f t="shared" si="6"/>
        <v>111</v>
      </c>
      <c r="P114" s="54">
        <f t="shared" si="5"/>
        <v>136.53</v>
      </c>
      <c r="Q114" t="s">
        <v>1027</v>
      </c>
    </row>
    <row r="115" spans="1:17" x14ac:dyDescent="0.25">
      <c r="A115" s="155" t="s">
        <v>500</v>
      </c>
      <c r="B115" s="157" t="s">
        <v>501</v>
      </c>
      <c r="C115" s="234">
        <v>738720962</v>
      </c>
      <c r="D115" s="242"/>
      <c r="E115" s="218"/>
      <c r="F115" s="48" t="s">
        <v>1196</v>
      </c>
      <c r="G115" s="38" t="s">
        <v>1189</v>
      </c>
      <c r="H115" s="17">
        <v>50</v>
      </c>
      <c r="I115" s="18" t="s">
        <v>208</v>
      </c>
      <c r="J115" s="19"/>
      <c r="K115" s="19"/>
      <c r="L115" s="39"/>
      <c r="M115" s="44">
        <v>4.8631500000000001</v>
      </c>
      <c r="N115" s="53">
        <v>2.54</v>
      </c>
      <c r="O115" s="42">
        <f t="shared" si="6"/>
        <v>127</v>
      </c>
      <c r="P115" s="54">
        <f t="shared" si="5"/>
        <v>156.21</v>
      </c>
      <c r="Q115" t="s">
        <v>1027</v>
      </c>
    </row>
    <row r="116" spans="1:17" x14ac:dyDescent="0.25">
      <c r="A116" s="155" t="s">
        <v>500</v>
      </c>
      <c r="B116" s="157" t="s">
        <v>501</v>
      </c>
      <c r="C116" s="234">
        <v>738720963</v>
      </c>
      <c r="D116" s="242"/>
      <c r="E116" s="218"/>
      <c r="F116" s="48" t="s">
        <v>1196</v>
      </c>
      <c r="G116" s="38" t="s">
        <v>1190</v>
      </c>
      <c r="H116" s="17">
        <v>50</v>
      </c>
      <c r="I116" s="18" t="s">
        <v>208</v>
      </c>
      <c r="J116" s="19"/>
      <c r="K116" s="19"/>
      <c r="L116" s="39"/>
      <c r="M116" s="44">
        <v>5.4265499999999998</v>
      </c>
      <c r="N116" s="53">
        <v>2.84</v>
      </c>
      <c r="O116" s="42">
        <f t="shared" si="6"/>
        <v>142</v>
      </c>
      <c r="P116" s="54">
        <f t="shared" si="5"/>
        <v>174.66</v>
      </c>
      <c r="Q116" t="s">
        <v>1027</v>
      </c>
    </row>
    <row r="117" spans="1:17" x14ac:dyDescent="0.25">
      <c r="A117" s="155" t="s">
        <v>500</v>
      </c>
      <c r="B117" s="157" t="s">
        <v>501</v>
      </c>
      <c r="C117" s="234">
        <v>738720964</v>
      </c>
      <c r="D117" s="242"/>
      <c r="E117" s="218"/>
      <c r="F117" s="48" t="s">
        <v>1196</v>
      </c>
      <c r="G117" s="38" t="s">
        <v>1191</v>
      </c>
      <c r="H117" s="17">
        <v>50</v>
      </c>
      <c r="I117" s="18" t="s">
        <v>208</v>
      </c>
      <c r="J117" s="19"/>
      <c r="K117" s="19"/>
      <c r="L117" s="39"/>
      <c r="M117" s="44">
        <v>5.8405499999999995</v>
      </c>
      <c r="N117" s="53">
        <v>3.05</v>
      </c>
      <c r="O117" s="42">
        <f t="shared" si="6"/>
        <v>152.5</v>
      </c>
      <c r="P117" s="54">
        <f t="shared" si="5"/>
        <v>187.58</v>
      </c>
      <c r="Q117" t="s">
        <v>1027</v>
      </c>
    </row>
    <row r="118" spans="1:17" x14ac:dyDescent="0.25">
      <c r="A118" s="155" t="s">
        <v>500</v>
      </c>
      <c r="B118" s="157" t="s">
        <v>501</v>
      </c>
      <c r="C118" s="234">
        <v>738720965</v>
      </c>
      <c r="D118" s="242"/>
      <c r="E118" s="218"/>
      <c r="F118" s="48" t="s">
        <v>1196</v>
      </c>
      <c r="G118" s="38" t="s">
        <v>1192</v>
      </c>
      <c r="H118" s="17">
        <v>50</v>
      </c>
      <c r="I118" s="18" t="s">
        <v>208</v>
      </c>
      <c r="J118" s="19"/>
      <c r="K118" s="19"/>
      <c r="L118" s="39"/>
      <c r="M118" s="44">
        <v>12.375</v>
      </c>
      <c r="N118" s="53">
        <v>6.47</v>
      </c>
      <c r="O118" s="42">
        <f t="shared" si="6"/>
        <v>323.5</v>
      </c>
      <c r="P118" s="54">
        <f t="shared" si="5"/>
        <v>397.91</v>
      </c>
      <c r="Q118" t="s">
        <v>1027</v>
      </c>
    </row>
    <row r="119" spans="1:17" x14ac:dyDescent="0.25">
      <c r="A119" s="155" t="s">
        <v>500</v>
      </c>
      <c r="B119" s="157" t="s">
        <v>501</v>
      </c>
      <c r="C119" s="234">
        <v>738720958</v>
      </c>
      <c r="D119" s="242"/>
      <c r="E119" s="218"/>
      <c r="F119" s="48" t="s">
        <v>1196</v>
      </c>
      <c r="G119" s="38" t="s">
        <v>1193</v>
      </c>
      <c r="H119" s="17">
        <v>50</v>
      </c>
      <c r="I119" s="18" t="s">
        <v>208</v>
      </c>
      <c r="J119" s="19"/>
      <c r="K119" s="19"/>
      <c r="L119" s="39"/>
      <c r="M119" s="44">
        <v>12.825000000000001</v>
      </c>
      <c r="N119" s="53">
        <v>6.71</v>
      </c>
      <c r="O119" s="42">
        <f t="shared" si="6"/>
        <v>335.5</v>
      </c>
      <c r="P119" s="54">
        <f t="shared" si="5"/>
        <v>412.67</v>
      </c>
      <c r="Q119" t="s">
        <v>1027</v>
      </c>
    </row>
    <row r="120" spans="1:17" x14ac:dyDescent="0.25">
      <c r="A120" s="155" t="s">
        <v>500</v>
      </c>
      <c r="B120" s="157" t="s">
        <v>501</v>
      </c>
      <c r="C120" s="234">
        <v>738720959</v>
      </c>
      <c r="D120" s="242"/>
      <c r="E120" s="218"/>
      <c r="F120" s="48" t="s">
        <v>1196</v>
      </c>
      <c r="G120" s="38" t="s">
        <v>1194</v>
      </c>
      <c r="H120" s="17">
        <v>50</v>
      </c>
      <c r="I120" s="18" t="s">
        <v>208</v>
      </c>
      <c r="J120" s="19"/>
      <c r="K120" s="19"/>
      <c r="L120" s="39"/>
      <c r="M120" s="44">
        <v>13.275</v>
      </c>
      <c r="N120" s="53">
        <v>6.94</v>
      </c>
      <c r="O120" s="42">
        <f t="shared" si="6"/>
        <v>347</v>
      </c>
      <c r="P120" s="54">
        <f t="shared" si="5"/>
        <v>426.81</v>
      </c>
      <c r="Q120" t="s">
        <v>1027</v>
      </c>
    </row>
    <row r="121" spans="1:17" x14ac:dyDescent="0.25">
      <c r="A121" s="155" t="s">
        <v>500</v>
      </c>
      <c r="B121" s="157" t="s">
        <v>501</v>
      </c>
      <c r="C121" s="234">
        <v>738720961</v>
      </c>
      <c r="D121" s="242"/>
      <c r="E121" s="218"/>
      <c r="F121" s="48" t="s">
        <v>1196</v>
      </c>
      <c r="G121" s="38" t="s">
        <v>1195</v>
      </c>
      <c r="H121" s="17">
        <v>50</v>
      </c>
      <c r="I121" s="18" t="s">
        <v>208</v>
      </c>
      <c r="J121" s="19"/>
      <c r="K121" s="19"/>
      <c r="L121" s="39"/>
      <c r="M121" s="44">
        <v>13.725</v>
      </c>
      <c r="N121" s="53">
        <v>7.18</v>
      </c>
      <c r="O121" s="42">
        <f t="shared" si="6"/>
        <v>359</v>
      </c>
      <c r="P121" s="54">
        <f t="shared" si="5"/>
        <v>441.57</v>
      </c>
      <c r="Q121" t="s">
        <v>1027</v>
      </c>
    </row>
    <row r="122" spans="1:17" ht="15" customHeight="1" x14ac:dyDescent="0.25">
      <c r="A122" s="155" t="s">
        <v>500</v>
      </c>
      <c r="B122" s="157" t="s">
        <v>501</v>
      </c>
      <c r="C122" s="234"/>
      <c r="D122" s="242"/>
      <c r="E122" s="218"/>
      <c r="F122" s="48" t="s">
        <v>1198</v>
      </c>
      <c r="G122" s="38" t="s">
        <v>1177</v>
      </c>
      <c r="H122" s="17">
        <v>100</v>
      </c>
      <c r="I122" s="18" t="s">
        <v>208</v>
      </c>
      <c r="J122" s="19"/>
      <c r="K122" s="19"/>
      <c r="L122" s="39"/>
      <c r="M122" s="44"/>
      <c r="N122" s="55">
        <v>0.41</v>
      </c>
      <c r="O122" s="42">
        <f t="shared" si="6"/>
        <v>41</v>
      </c>
      <c r="P122" s="54">
        <f t="shared" ref="P122:P143" si="7">ROUND(O122*1.23, 2)</f>
        <v>50.43</v>
      </c>
      <c r="Q122" t="s">
        <v>1027</v>
      </c>
    </row>
    <row r="123" spans="1:17" ht="15" customHeight="1" x14ac:dyDescent="0.25">
      <c r="A123" s="155" t="s">
        <v>500</v>
      </c>
      <c r="B123" s="157" t="s">
        <v>501</v>
      </c>
      <c r="C123" s="234"/>
      <c r="D123" s="242"/>
      <c r="E123" s="218"/>
      <c r="F123" s="48" t="s">
        <v>1198</v>
      </c>
      <c r="G123" s="38" t="s">
        <v>1179</v>
      </c>
      <c r="H123" s="17">
        <v>100</v>
      </c>
      <c r="I123" s="18" t="s">
        <v>208</v>
      </c>
      <c r="J123" s="19"/>
      <c r="K123" s="19"/>
      <c r="L123" s="39"/>
      <c r="M123" s="44"/>
      <c r="N123" s="55">
        <v>0.47</v>
      </c>
      <c r="O123" s="42">
        <f t="shared" si="6"/>
        <v>47</v>
      </c>
      <c r="P123" s="54">
        <f t="shared" si="7"/>
        <v>57.81</v>
      </c>
      <c r="Q123" t="s">
        <v>1027</v>
      </c>
    </row>
    <row r="124" spans="1:17" ht="15" customHeight="1" x14ac:dyDescent="0.25">
      <c r="A124" s="155" t="s">
        <v>500</v>
      </c>
      <c r="B124" s="157" t="s">
        <v>501</v>
      </c>
      <c r="C124" s="234"/>
      <c r="D124" s="242"/>
      <c r="E124" s="218"/>
      <c r="F124" s="48" t="s">
        <v>1198</v>
      </c>
      <c r="G124" s="38" t="s">
        <v>1180</v>
      </c>
      <c r="H124" s="17">
        <v>100</v>
      </c>
      <c r="I124" s="18" t="s">
        <v>208</v>
      </c>
      <c r="J124" s="19"/>
      <c r="K124" s="19"/>
      <c r="L124" s="39"/>
      <c r="M124" s="44"/>
      <c r="N124" s="55">
        <v>0.57999999999999996</v>
      </c>
      <c r="O124" s="42">
        <f t="shared" si="6"/>
        <v>58</v>
      </c>
      <c r="P124" s="54">
        <f t="shared" si="7"/>
        <v>71.34</v>
      </c>
      <c r="Q124" t="s">
        <v>1027</v>
      </c>
    </row>
    <row r="125" spans="1:17" ht="15" customHeight="1" x14ac:dyDescent="0.25">
      <c r="A125" s="155" t="s">
        <v>500</v>
      </c>
      <c r="B125" s="157" t="s">
        <v>501</v>
      </c>
      <c r="C125" s="234"/>
      <c r="D125" s="242"/>
      <c r="E125" s="218"/>
      <c r="F125" s="48" t="s">
        <v>1198</v>
      </c>
      <c r="G125" s="38" t="s">
        <v>1181</v>
      </c>
      <c r="H125" s="17">
        <v>100</v>
      </c>
      <c r="I125" s="18" t="s">
        <v>208</v>
      </c>
      <c r="J125" s="19"/>
      <c r="K125" s="19"/>
      <c r="L125" s="39"/>
      <c r="M125" s="44"/>
      <c r="N125" s="55">
        <v>0.64</v>
      </c>
      <c r="O125" s="42">
        <f t="shared" si="6"/>
        <v>64</v>
      </c>
      <c r="P125" s="54">
        <f t="shared" si="7"/>
        <v>78.72</v>
      </c>
      <c r="Q125" t="s">
        <v>1027</v>
      </c>
    </row>
    <row r="126" spans="1:17" ht="15" customHeight="1" x14ac:dyDescent="0.25">
      <c r="A126" s="155" t="s">
        <v>500</v>
      </c>
      <c r="B126" s="157" t="s">
        <v>501</v>
      </c>
      <c r="C126" s="234"/>
      <c r="D126" s="242"/>
      <c r="E126" s="218"/>
      <c r="F126" s="48" t="s">
        <v>1198</v>
      </c>
      <c r="G126" s="38" t="s">
        <v>1182</v>
      </c>
      <c r="H126" s="17">
        <v>100</v>
      </c>
      <c r="I126" s="18" t="s">
        <v>208</v>
      </c>
      <c r="J126" s="19"/>
      <c r="K126" s="19"/>
      <c r="L126" s="39"/>
      <c r="M126" s="44"/>
      <c r="N126" s="55">
        <v>0.77</v>
      </c>
      <c r="O126" s="42">
        <f t="shared" si="6"/>
        <v>77</v>
      </c>
      <c r="P126" s="54">
        <f t="shared" si="7"/>
        <v>94.71</v>
      </c>
      <c r="Q126" t="s">
        <v>1027</v>
      </c>
    </row>
    <row r="127" spans="1:17" ht="15" customHeight="1" x14ac:dyDescent="0.25">
      <c r="A127" s="155" t="s">
        <v>500</v>
      </c>
      <c r="B127" s="157" t="s">
        <v>501</v>
      </c>
      <c r="C127" s="234"/>
      <c r="D127" s="242"/>
      <c r="E127" s="218"/>
      <c r="F127" s="48" t="s">
        <v>1198</v>
      </c>
      <c r="G127" s="38" t="s">
        <v>1183</v>
      </c>
      <c r="H127" s="17">
        <v>100</v>
      </c>
      <c r="I127" s="18" t="s">
        <v>208</v>
      </c>
      <c r="J127" s="19"/>
      <c r="K127" s="19"/>
      <c r="L127" s="39"/>
      <c r="M127" s="44"/>
      <c r="N127" s="55">
        <v>0.82</v>
      </c>
      <c r="O127" s="42">
        <f t="shared" si="6"/>
        <v>82</v>
      </c>
      <c r="P127" s="54">
        <f t="shared" si="7"/>
        <v>100.86</v>
      </c>
      <c r="Q127" t="s">
        <v>1027</v>
      </c>
    </row>
    <row r="128" spans="1:17" ht="15" customHeight="1" x14ac:dyDescent="0.25">
      <c r="A128" s="155" t="s">
        <v>500</v>
      </c>
      <c r="B128" s="157" t="s">
        <v>501</v>
      </c>
      <c r="C128" s="234"/>
      <c r="D128" s="242"/>
      <c r="E128" s="218"/>
      <c r="F128" s="48" t="s">
        <v>1198</v>
      </c>
      <c r="G128" s="38" t="s">
        <v>1184</v>
      </c>
      <c r="H128" s="17">
        <v>100</v>
      </c>
      <c r="I128" s="18" t="s">
        <v>208</v>
      </c>
      <c r="J128" s="19"/>
      <c r="K128" s="19"/>
      <c r="L128" s="39"/>
      <c r="M128" s="44"/>
      <c r="N128" s="55">
        <v>0.89</v>
      </c>
      <c r="O128" s="42">
        <f t="shared" si="6"/>
        <v>89</v>
      </c>
      <c r="P128" s="54">
        <f t="shared" si="7"/>
        <v>109.47</v>
      </c>
      <c r="Q128" t="s">
        <v>1027</v>
      </c>
    </row>
    <row r="129" spans="1:17" ht="15" customHeight="1" x14ac:dyDescent="0.25">
      <c r="A129" s="155" t="s">
        <v>500</v>
      </c>
      <c r="B129" s="157" t="s">
        <v>501</v>
      </c>
      <c r="C129" s="234"/>
      <c r="D129" s="242"/>
      <c r="E129" s="218"/>
      <c r="F129" s="48" t="s">
        <v>1198</v>
      </c>
      <c r="G129" s="38" t="s">
        <v>1185</v>
      </c>
      <c r="H129" s="17">
        <v>100</v>
      </c>
      <c r="I129" s="18" t="s">
        <v>208</v>
      </c>
      <c r="J129" s="19"/>
      <c r="K129" s="19"/>
      <c r="L129" s="39"/>
      <c r="M129" s="44"/>
      <c r="N129" s="55">
        <v>1</v>
      </c>
      <c r="O129" s="42">
        <f t="shared" si="6"/>
        <v>100</v>
      </c>
      <c r="P129" s="54">
        <f t="shared" si="7"/>
        <v>123</v>
      </c>
      <c r="Q129" t="s">
        <v>1027</v>
      </c>
    </row>
    <row r="130" spans="1:17" ht="15" customHeight="1" x14ac:dyDescent="0.25">
      <c r="A130" s="155" t="s">
        <v>500</v>
      </c>
      <c r="B130" s="157" t="s">
        <v>501</v>
      </c>
      <c r="C130" s="234"/>
      <c r="D130" s="242"/>
      <c r="E130" s="218"/>
      <c r="F130" s="48" t="s">
        <v>1198</v>
      </c>
      <c r="G130" s="38" t="s">
        <v>1186</v>
      </c>
      <c r="H130" s="17">
        <v>100</v>
      </c>
      <c r="I130" s="18" t="s">
        <v>208</v>
      </c>
      <c r="J130" s="19"/>
      <c r="K130" s="19"/>
      <c r="L130" s="39"/>
      <c r="M130" s="44"/>
      <c r="N130" s="55">
        <v>1.1599999999999999</v>
      </c>
      <c r="O130" s="42">
        <f t="shared" ref="O130:O193" si="8">ROUND(H130*N130, 2)</f>
        <v>116</v>
      </c>
      <c r="P130" s="54">
        <f t="shared" si="7"/>
        <v>142.68</v>
      </c>
      <c r="Q130" t="s">
        <v>1027</v>
      </c>
    </row>
    <row r="131" spans="1:17" ht="15" customHeight="1" x14ac:dyDescent="0.25">
      <c r="A131" s="155" t="s">
        <v>500</v>
      </c>
      <c r="B131" s="157" t="s">
        <v>501</v>
      </c>
      <c r="C131" s="234"/>
      <c r="D131" s="242"/>
      <c r="E131" s="218"/>
      <c r="F131" s="48" t="s">
        <v>1198</v>
      </c>
      <c r="G131" s="38" t="s">
        <v>1187</v>
      </c>
      <c r="H131" s="17">
        <v>100</v>
      </c>
      <c r="I131" s="18" t="s">
        <v>208</v>
      </c>
      <c r="J131" s="19"/>
      <c r="K131" s="19"/>
      <c r="L131" s="39"/>
      <c r="M131" s="44"/>
      <c r="N131" s="55">
        <v>1.29</v>
      </c>
      <c r="O131" s="42">
        <f t="shared" si="8"/>
        <v>129</v>
      </c>
      <c r="P131" s="54">
        <f t="shared" si="7"/>
        <v>158.66999999999999</v>
      </c>
      <c r="Q131" t="s">
        <v>1027</v>
      </c>
    </row>
    <row r="132" spans="1:17" ht="15" customHeight="1" x14ac:dyDescent="0.25">
      <c r="A132" s="155" t="s">
        <v>500</v>
      </c>
      <c r="B132" s="157" t="s">
        <v>501</v>
      </c>
      <c r="C132" s="234"/>
      <c r="D132" s="242"/>
      <c r="E132" s="218"/>
      <c r="F132" s="48" t="s">
        <v>1199</v>
      </c>
      <c r="G132" s="38"/>
      <c r="H132" s="17">
        <v>1</v>
      </c>
      <c r="I132" s="18" t="s">
        <v>208</v>
      </c>
      <c r="J132" s="19"/>
      <c r="K132" s="19"/>
      <c r="L132" s="39"/>
      <c r="M132" s="44"/>
      <c r="N132" s="55">
        <v>188.24</v>
      </c>
      <c r="O132" s="42">
        <f t="shared" si="8"/>
        <v>188.24</v>
      </c>
      <c r="P132" s="54">
        <f t="shared" si="7"/>
        <v>231.54</v>
      </c>
      <c r="Q132" t="s">
        <v>1045</v>
      </c>
    </row>
    <row r="133" spans="1:17" ht="15" customHeight="1" x14ac:dyDescent="0.25">
      <c r="A133" s="155" t="s">
        <v>500</v>
      </c>
      <c r="B133" s="157" t="s">
        <v>501</v>
      </c>
      <c r="C133" s="234"/>
      <c r="D133" s="242"/>
      <c r="E133" s="218"/>
      <c r="F133" s="48" t="s">
        <v>1200</v>
      </c>
      <c r="G133" s="38" t="s">
        <v>1176</v>
      </c>
      <c r="H133" s="17">
        <v>100</v>
      </c>
      <c r="I133" s="18" t="s">
        <v>208</v>
      </c>
      <c r="J133" s="19"/>
      <c r="K133" s="19"/>
      <c r="L133" s="39"/>
      <c r="M133" s="44"/>
      <c r="N133" s="55">
        <v>0.3</v>
      </c>
      <c r="O133" s="42">
        <f t="shared" si="8"/>
        <v>30</v>
      </c>
      <c r="P133" s="54">
        <f t="shared" si="7"/>
        <v>36.9</v>
      </c>
      <c r="Q133" t="s">
        <v>1027</v>
      </c>
    </row>
    <row r="134" spans="1:17" ht="15" customHeight="1" x14ac:dyDescent="0.25">
      <c r="A134" s="155" t="s">
        <v>500</v>
      </c>
      <c r="B134" s="157" t="s">
        <v>501</v>
      </c>
      <c r="C134" s="234"/>
      <c r="D134" s="242"/>
      <c r="E134" s="218"/>
      <c r="F134" s="48" t="s">
        <v>1200</v>
      </c>
      <c r="G134" s="38" t="s">
        <v>1177</v>
      </c>
      <c r="H134" s="17">
        <v>100</v>
      </c>
      <c r="I134" s="18" t="s">
        <v>208</v>
      </c>
      <c r="J134" s="19"/>
      <c r="K134" s="19"/>
      <c r="L134" s="39"/>
      <c r="M134" s="44"/>
      <c r="N134" s="55">
        <v>0.32</v>
      </c>
      <c r="O134" s="42">
        <f t="shared" si="8"/>
        <v>32</v>
      </c>
      <c r="P134" s="54">
        <f t="shared" si="7"/>
        <v>39.36</v>
      </c>
      <c r="Q134" t="s">
        <v>1027</v>
      </c>
    </row>
    <row r="135" spans="1:17" ht="15" customHeight="1" x14ac:dyDescent="0.25">
      <c r="A135" s="155" t="s">
        <v>500</v>
      </c>
      <c r="B135" s="157" t="s">
        <v>501</v>
      </c>
      <c r="C135" s="234"/>
      <c r="D135" s="242"/>
      <c r="E135" s="218"/>
      <c r="F135" s="48" t="s">
        <v>1200</v>
      </c>
      <c r="G135" s="38" t="s">
        <v>1179</v>
      </c>
      <c r="H135" s="17">
        <v>100</v>
      </c>
      <c r="I135" s="18" t="s">
        <v>208</v>
      </c>
      <c r="J135" s="19"/>
      <c r="K135" s="19"/>
      <c r="L135" s="39"/>
      <c r="M135" s="44"/>
      <c r="N135" s="55">
        <v>0.33</v>
      </c>
      <c r="O135" s="42">
        <f t="shared" si="8"/>
        <v>33</v>
      </c>
      <c r="P135" s="54">
        <f t="shared" si="7"/>
        <v>40.590000000000003</v>
      </c>
      <c r="Q135" t="s">
        <v>1027</v>
      </c>
    </row>
    <row r="136" spans="1:17" ht="15" customHeight="1" x14ac:dyDescent="0.25">
      <c r="A136" s="155" t="s">
        <v>500</v>
      </c>
      <c r="B136" s="157" t="s">
        <v>501</v>
      </c>
      <c r="C136" s="234"/>
      <c r="D136" s="242"/>
      <c r="E136" s="218"/>
      <c r="F136" s="48" t="s">
        <v>1200</v>
      </c>
      <c r="G136" s="38" t="s">
        <v>1180</v>
      </c>
      <c r="H136" s="17">
        <v>100</v>
      </c>
      <c r="I136" s="18" t="s">
        <v>208</v>
      </c>
      <c r="J136" s="19"/>
      <c r="K136" s="19"/>
      <c r="L136" s="39"/>
      <c r="M136" s="44"/>
      <c r="N136" s="55">
        <v>0.35</v>
      </c>
      <c r="O136" s="42">
        <f t="shared" si="8"/>
        <v>35</v>
      </c>
      <c r="P136" s="54">
        <f t="shared" si="7"/>
        <v>43.05</v>
      </c>
      <c r="Q136" t="s">
        <v>1027</v>
      </c>
    </row>
    <row r="137" spans="1:17" ht="15" customHeight="1" x14ac:dyDescent="0.25">
      <c r="A137" s="155" t="s">
        <v>500</v>
      </c>
      <c r="B137" s="157" t="s">
        <v>501</v>
      </c>
      <c r="C137" s="234"/>
      <c r="D137" s="242"/>
      <c r="E137" s="218"/>
      <c r="F137" s="48" t="s">
        <v>1200</v>
      </c>
      <c r="G137" s="38" t="s">
        <v>1181</v>
      </c>
      <c r="H137" s="17">
        <v>100</v>
      </c>
      <c r="I137" s="18" t="s">
        <v>208</v>
      </c>
      <c r="J137" s="19"/>
      <c r="K137" s="19"/>
      <c r="L137" s="39"/>
      <c r="M137" s="44"/>
      <c r="N137" s="55">
        <v>0.39</v>
      </c>
      <c r="O137" s="42">
        <f t="shared" si="8"/>
        <v>39</v>
      </c>
      <c r="P137" s="54">
        <f t="shared" si="7"/>
        <v>47.97</v>
      </c>
      <c r="Q137" t="s">
        <v>1027</v>
      </c>
    </row>
    <row r="138" spans="1:17" ht="15" customHeight="1" x14ac:dyDescent="0.25">
      <c r="A138" s="155" t="s">
        <v>500</v>
      </c>
      <c r="B138" s="157" t="s">
        <v>501</v>
      </c>
      <c r="C138" s="234"/>
      <c r="D138" s="242"/>
      <c r="E138" s="218"/>
      <c r="F138" s="48" t="s">
        <v>1200</v>
      </c>
      <c r="G138" s="38" t="s">
        <v>1182</v>
      </c>
      <c r="H138" s="17">
        <v>100</v>
      </c>
      <c r="I138" s="18" t="s">
        <v>208</v>
      </c>
      <c r="J138" s="19"/>
      <c r="K138" s="19"/>
      <c r="L138" s="39"/>
      <c r="M138" s="44"/>
      <c r="N138" s="55">
        <v>0.45</v>
      </c>
      <c r="O138" s="42">
        <f t="shared" si="8"/>
        <v>45</v>
      </c>
      <c r="P138" s="54">
        <f t="shared" si="7"/>
        <v>55.35</v>
      </c>
      <c r="Q138" t="s">
        <v>1027</v>
      </c>
    </row>
    <row r="139" spans="1:17" ht="15" customHeight="1" x14ac:dyDescent="0.25">
      <c r="A139" s="155" t="s">
        <v>500</v>
      </c>
      <c r="B139" s="157" t="s">
        <v>501</v>
      </c>
      <c r="C139" s="234"/>
      <c r="D139" s="242"/>
      <c r="E139" s="218"/>
      <c r="F139" s="48" t="s">
        <v>1200</v>
      </c>
      <c r="G139" s="38" t="s">
        <v>1183</v>
      </c>
      <c r="H139" s="17">
        <v>100</v>
      </c>
      <c r="I139" s="18" t="s">
        <v>208</v>
      </c>
      <c r="J139" s="19"/>
      <c r="K139" s="19"/>
      <c r="L139" s="39"/>
      <c r="M139" s="44"/>
      <c r="N139" s="55">
        <v>0.51</v>
      </c>
      <c r="O139" s="42">
        <f t="shared" si="8"/>
        <v>51</v>
      </c>
      <c r="P139" s="54">
        <f t="shared" si="7"/>
        <v>62.73</v>
      </c>
      <c r="Q139" t="s">
        <v>1027</v>
      </c>
    </row>
    <row r="140" spans="1:17" ht="15" customHeight="1" x14ac:dyDescent="0.25">
      <c r="A140" s="155" t="s">
        <v>500</v>
      </c>
      <c r="B140" s="157" t="s">
        <v>501</v>
      </c>
      <c r="C140" s="234"/>
      <c r="D140" s="242"/>
      <c r="E140" s="218"/>
      <c r="F140" s="48" t="s">
        <v>1200</v>
      </c>
      <c r="G140" s="38" t="s">
        <v>1184</v>
      </c>
      <c r="H140" s="17">
        <v>100</v>
      </c>
      <c r="I140" s="18" t="s">
        <v>208</v>
      </c>
      <c r="J140" s="19"/>
      <c r="K140" s="19"/>
      <c r="L140" s="39"/>
      <c r="M140" s="44"/>
      <c r="N140" s="55">
        <v>0.56999999999999995</v>
      </c>
      <c r="O140" s="42">
        <f t="shared" si="8"/>
        <v>57</v>
      </c>
      <c r="P140" s="54">
        <f t="shared" si="7"/>
        <v>70.11</v>
      </c>
      <c r="Q140" t="s">
        <v>1027</v>
      </c>
    </row>
    <row r="141" spans="1:17" ht="15" customHeight="1" x14ac:dyDescent="0.25">
      <c r="A141" s="155" t="s">
        <v>500</v>
      </c>
      <c r="B141" s="157" t="s">
        <v>501</v>
      </c>
      <c r="C141" s="234"/>
      <c r="D141" s="242"/>
      <c r="E141" s="218"/>
      <c r="F141" s="48" t="s">
        <v>1200</v>
      </c>
      <c r="G141" s="38" t="s">
        <v>1185</v>
      </c>
      <c r="H141" s="17">
        <v>100</v>
      </c>
      <c r="I141" s="18" t="s">
        <v>208</v>
      </c>
      <c r="J141" s="19"/>
      <c r="K141" s="19"/>
      <c r="L141" s="39"/>
      <c r="M141" s="44"/>
      <c r="N141" s="55">
        <v>0.85</v>
      </c>
      <c r="O141" s="42">
        <f t="shared" si="8"/>
        <v>85</v>
      </c>
      <c r="P141" s="54">
        <f t="shared" si="7"/>
        <v>104.55</v>
      </c>
      <c r="Q141" t="s">
        <v>1027</v>
      </c>
    </row>
    <row r="142" spans="1:17" ht="15" customHeight="1" x14ac:dyDescent="0.25">
      <c r="A142" s="155" t="s">
        <v>500</v>
      </c>
      <c r="B142" s="157" t="s">
        <v>501</v>
      </c>
      <c r="C142" s="234"/>
      <c r="D142" s="242"/>
      <c r="E142" s="218"/>
      <c r="F142" s="48" t="s">
        <v>1200</v>
      </c>
      <c r="G142" s="38" t="s">
        <v>1186</v>
      </c>
      <c r="H142" s="17">
        <v>100</v>
      </c>
      <c r="I142" s="18" t="s">
        <v>208</v>
      </c>
      <c r="J142" s="19"/>
      <c r="K142" s="19"/>
      <c r="L142" s="39"/>
      <c r="M142" s="44"/>
      <c r="N142" s="56">
        <v>0.95</v>
      </c>
      <c r="O142" s="42">
        <f t="shared" si="8"/>
        <v>95</v>
      </c>
      <c r="P142" s="54">
        <f t="shared" si="7"/>
        <v>116.85</v>
      </c>
      <c r="Q142" t="s">
        <v>1027</v>
      </c>
    </row>
    <row r="143" spans="1:17" ht="15" customHeight="1" x14ac:dyDescent="0.25">
      <c r="A143" s="155" t="s">
        <v>500</v>
      </c>
      <c r="B143" s="157" t="s">
        <v>501</v>
      </c>
      <c r="C143" s="234"/>
      <c r="D143" s="242"/>
      <c r="E143" s="218"/>
      <c r="F143" s="48" t="s">
        <v>1200</v>
      </c>
      <c r="G143" s="38" t="s">
        <v>1187</v>
      </c>
      <c r="H143" s="17">
        <v>100</v>
      </c>
      <c r="I143" s="18" t="s">
        <v>208</v>
      </c>
      <c r="J143" s="19"/>
      <c r="K143" s="19"/>
      <c r="L143" s="39"/>
      <c r="M143" s="44"/>
      <c r="N143" s="56">
        <v>1.05</v>
      </c>
      <c r="O143" s="42">
        <f t="shared" si="8"/>
        <v>105</v>
      </c>
      <c r="P143" s="54">
        <f t="shared" si="7"/>
        <v>129.15</v>
      </c>
      <c r="Q143" t="s">
        <v>1027</v>
      </c>
    </row>
    <row r="144" spans="1:17" x14ac:dyDescent="0.25">
      <c r="A144" s="155" t="s">
        <v>500</v>
      </c>
      <c r="B144" s="157" t="s">
        <v>501</v>
      </c>
      <c r="C144" s="234">
        <v>738720987</v>
      </c>
      <c r="D144" s="242"/>
      <c r="E144" s="218"/>
      <c r="F144" s="16" t="s">
        <v>1201</v>
      </c>
      <c r="G144" s="38" t="s">
        <v>1202</v>
      </c>
      <c r="H144" s="17">
        <v>100</v>
      </c>
      <c r="I144" s="18" t="s">
        <v>208</v>
      </c>
      <c r="J144" s="19"/>
      <c r="K144" s="19"/>
      <c r="L144" s="39"/>
      <c r="M144" s="44">
        <v>0.29399999999999998</v>
      </c>
      <c r="N144" s="53">
        <v>0.31</v>
      </c>
      <c r="O144" s="42">
        <f t="shared" si="8"/>
        <v>31</v>
      </c>
      <c r="P144" s="54">
        <f t="shared" si="5"/>
        <v>38.130000000000003</v>
      </c>
      <c r="Q144" t="s">
        <v>1027</v>
      </c>
    </row>
    <row r="145" spans="1:17" x14ac:dyDescent="0.25">
      <c r="A145" s="155" t="s">
        <v>500</v>
      </c>
      <c r="B145" s="157" t="s">
        <v>501</v>
      </c>
      <c r="C145" s="234">
        <v>738720988</v>
      </c>
      <c r="D145" s="242"/>
      <c r="E145" s="218"/>
      <c r="F145" s="16" t="s">
        <v>1201</v>
      </c>
      <c r="G145" s="38" t="s">
        <v>1203</v>
      </c>
      <c r="H145" s="17">
        <v>100</v>
      </c>
      <c r="I145" s="18" t="s">
        <v>208</v>
      </c>
      <c r="J145" s="19"/>
      <c r="K145" s="19"/>
      <c r="L145" s="39"/>
      <c r="M145" s="44">
        <v>0.307</v>
      </c>
      <c r="N145" s="53">
        <v>0.32</v>
      </c>
      <c r="O145" s="42">
        <f t="shared" si="8"/>
        <v>32</v>
      </c>
      <c r="P145" s="54">
        <f t="shared" si="5"/>
        <v>39.36</v>
      </c>
      <c r="Q145" t="s">
        <v>1027</v>
      </c>
    </row>
    <row r="146" spans="1:17" x14ac:dyDescent="0.25">
      <c r="A146" s="155" t="s">
        <v>500</v>
      </c>
      <c r="B146" s="157" t="s">
        <v>501</v>
      </c>
      <c r="C146" s="234">
        <v>738720989</v>
      </c>
      <c r="D146" s="242"/>
      <c r="E146" s="218"/>
      <c r="F146" s="16" t="s">
        <v>1201</v>
      </c>
      <c r="G146" s="38" t="s">
        <v>1204</v>
      </c>
      <c r="H146" s="17">
        <v>100</v>
      </c>
      <c r="I146" s="18" t="s">
        <v>208</v>
      </c>
      <c r="J146" s="19"/>
      <c r="K146" s="19"/>
      <c r="L146" s="39"/>
      <c r="M146" s="44">
        <v>0.33600000000000002</v>
      </c>
      <c r="N146" s="53">
        <v>0.35</v>
      </c>
      <c r="O146" s="42">
        <f t="shared" si="8"/>
        <v>35</v>
      </c>
      <c r="P146" s="54">
        <f t="shared" si="5"/>
        <v>43.05</v>
      </c>
      <c r="Q146" t="s">
        <v>1027</v>
      </c>
    </row>
    <row r="147" spans="1:17" x14ac:dyDescent="0.25">
      <c r="A147" s="155" t="s">
        <v>500</v>
      </c>
      <c r="B147" s="157" t="s">
        <v>501</v>
      </c>
      <c r="C147" s="234">
        <v>738720990</v>
      </c>
      <c r="D147" s="242"/>
      <c r="E147" s="218"/>
      <c r="F147" s="16" t="s">
        <v>1201</v>
      </c>
      <c r="G147" s="38" t="s">
        <v>1205</v>
      </c>
      <c r="H147" s="17">
        <v>100</v>
      </c>
      <c r="I147" s="18" t="s">
        <v>208</v>
      </c>
      <c r="J147" s="19"/>
      <c r="K147" s="19"/>
      <c r="L147" s="39"/>
      <c r="M147" s="44">
        <v>0.372</v>
      </c>
      <c r="N147" s="53">
        <v>0.39</v>
      </c>
      <c r="O147" s="42">
        <f t="shared" si="8"/>
        <v>39</v>
      </c>
      <c r="P147" s="54">
        <f t="shared" ref="P147:P193" si="9">ROUND(O147*1.23, 2)</f>
        <v>47.97</v>
      </c>
      <c r="Q147" t="s">
        <v>1027</v>
      </c>
    </row>
    <row r="148" spans="1:17" x14ac:dyDescent="0.25">
      <c r="A148" s="155" t="s">
        <v>500</v>
      </c>
      <c r="B148" s="157" t="s">
        <v>501</v>
      </c>
      <c r="C148" s="234">
        <v>738720991</v>
      </c>
      <c r="D148" s="242"/>
      <c r="E148" s="218"/>
      <c r="F148" s="16" t="s">
        <v>1201</v>
      </c>
      <c r="G148" s="38" t="s">
        <v>1206</v>
      </c>
      <c r="H148" s="17">
        <v>100</v>
      </c>
      <c r="I148" s="18" t="s">
        <v>208</v>
      </c>
      <c r="J148" s="19"/>
      <c r="K148" s="19"/>
      <c r="L148" s="39"/>
      <c r="M148" s="44">
        <v>0.39800000000000002</v>
      </c>
      <c r="N148" s="53">
        <v>0.42</v>
      </c>
      <c r="O148" s="42">
        <f t="shared" si="8"/>
        <v>42</v>
      </c>
      <c r="P148" s="54">
        <f t="shared" si="9"/>
        <v>51.66</v>
      </c>
      <c r="Q148" t="s">
        <v>1027</v>
      </c>
    </row>
    <row r="149" spans="1:17" x14ac:dyDescent="0.25">
      <c r="A149" s="155" t="s">
        <v>500</v>
      </c>
      <c r="B149" s="157" t="s">
        <v>501</v>
      </c>
      <c r="C149" s="234">
        <v>738720992</v>
      </c>
      <c r="D149" s="242"/>
      <c r="E149" s="218"/>
      <c r="F149" s="16" t="s">
        <v>1201</v>
      </c>
      <c r="G149" s="38" t="s">
        <v>1207</v>
      </c>
      <c r="H149" s="17">
        <v>100</v>
      </c>
      <c r="I149" s="18" t="s">
        <v>208</v>
      </c>
      <c r="J149" s="19"/>
      <c r="K149" s="19"/>
      <c r="L149" s="39"/>
      <c r="M149" s="44">
        <v>0.439</v>
      </c>
      <c r="N149" s="53">
        <v>0.46</v>
      </c>
      <c r="O149" s="42">
        <f t="shared" si="8"/>
        <v>46</v>
      </c>
      <c r="P149" s="54">
        <f t="shared" si="9"/>
        <v>56.58</v>
      </c>
      <c r="Q149" t="s">
        <v>1027</v>
      </c>
    </row>
    <row r="150" spans="1:17" x14ac:dyDescent="0.25">
      <c r="A150" s="155" t="s">
        <v>500</v>
      </c>
      <c r="B150" s="157" t="s">
        <v>501</v>
      </c>
      <c r="C150" s="234">
        <v>738720993</v>
      </c>
      <c r="D150" s="242"/>
      <c r="E150" s="218"/>
      <c r="F150" s="16" t="s">
        <v>1201</v>
      </c>
      <c r="G150" s="38" t="s">
        <v>1208</v>
      </c>
      <c r="H150" s="17">
        <v>100</v>
      </c>
      <c r="I150" s="18" t="s">
        <v>208</v>
      </c>
      <c r="J150" s="19"/>
      <c r="K150" s="19"/>
      <c r="L150" s="39"/>
      <c r="M150" s="44">
        <v>0.495</v>
      </c>
      <c r="N150" s="53">
        <v>0.52</v>
      </c>
      <c r="O150" s="42">
        <f t="shared" si="8"/>
        <v>52</v>
      </c>
      <c r="P150" s="54">
        <f t="shared" si="9"/>
        <v>63.96</v>
      </c>
      <c r="Q150" t="s">
        <v>1027</v>
      </c>
    </row>
    <row r="151" spans="1:17" x14ac:dyDescent="0.25">
      <c r="A151" s="155" t="s">
        <v>500</v>
      </c>
      <c r="B151" s="157" t="s">
        <v>501</v>
      </c>
      <c r="C151" s="234">
        <v>738720912</v>
      </c>
      <c r="D151" s="242"/>
      <c r="E151" s="218"/>
      <c r="F151" s="16" t="s">
        <v>1209</v>
      </c>
      <c r="G151" s="38" t="s">
        <v>1202</v>
      </c>
      <c r="H151" s="17">
        <v>100</v>
      </c>
      <c r="I151" s="18" t="s">
        <v>208</v>
      </c>
      <c r="J151" s="19"/>
      <c r="K151" s="19"/>
      <c r="L151" s="39"/>
      <c r="M151" s="44">
        <v>0.432</v>
      </c>
      <c r="N151" s="53">
        <v>0.35</v>
      </c>
      <c r="O151" s="42">
        <f t="shared" si="8"/>
        <v>35</v>
      </c>
      <c r="P151" s="54">
        <f t="shared" si="9"/>
        <v>43.05</v>
      </c>
      <c r="Q151" t="s">
        <v>1027</v>
      </c>
    </row>
    <row r="152" spans="1:17" x14ac:dyDescent="0.25">
      <c r="A152" s="155" t="s">
        <v>500</v>
      </c>
      <c r="B152" s="157" t="s">
        <v>501</v>
      </c>
      <c r="C152" s="234">
        <v>738720913</v>
      </c>
      <c r="D152" s="242"/>
      <c r="E152" s="218"/>
      <c r="F152" s="16" t="s">
        <v>1209</v>
      </c>
      <c r="G152" s="38" t="s">
        <v>1203</v>
      </c>
      <c r="H152" s="17">
        <v>100</v>
      </c>
      <c r="I152" s="18" t="s">
        <v>208</v>
      </c>
      <c r="J152" s="19"/>
      <c r="K152" s="19"/>
      <c r="L152" s="39"/>
      <c r="M152" s="44">
        <v>0.46800000000000003</v>
      </c>
      <c r="N152" s="53">
        <v>0.38</v>
      </c>
      <c r="O152" s="42">
        <f t="shared" si="8"/>
        <v>38</v>
      </c>
      <c r="P152" s="54">
        <f t="shared" si="9"/>
        <v>46.74</v>
      </c>
      <c r="Q152" t="s">
        <v>1027</v>
      </c>
    </row>
    <row r="153" spans="1:17" x14ac:dyDescent="0.25">
      <c r="A153" s="155" t="s">
        <v>500</v>
      </c>
      <c r="B153" s="157" t="s">
        <v>501</v>
      </c>
      <c r="C153" s="234">
        <v>738720914</v>
      </c>
      <c r="D153" s="242"/>
      <c r="E153" s="218"/>
      <c r="F153" s="16" t="s">
        <v>1209</v>
      </c>
      <c r="G153" s="38" t="s">
        <v>1204</v>
      </c>
      <c r="H153" s="17">
        <v>100</v>
      </c>
      <c r="I153" s="18" t="s">
        <v>208</v>
      </c>
      <c r="J153" s="19"/>
      <c r="K153" s="19"/>
      <c r="L153" s="39"/>
      <c r="M153" s="44">
        <v>0.499</v>
      </c>
      <c r="N153" s="53">
        <v>0.41</v>
      </c>
      <c r="O153" s="42">
        <f t="shared" si="8"/>
        <v>41</v>
      </c>
      <c r="P153" s="54">
        <f t="shared" si="9"/>
        <v>50.43</v>
      </c>
      <c r="Q153" t="s">
        <v>1027</v>
      </c>
    </row>
    <row r="154" spans="1:17" x14ac:dyDescent="0.25">
      <c r="A154" s="155" t="s">
        <v>500</v>
      </c>
      <c r="B154" s="157" t="s">
        <v>501</v>
      </c>
      <c r="C154" s="234">
        <v>738720915</v>
      </c>
      <c r="D154" s="242"/>
      <c r="E154" s="218"/>
      <c r="F154" s="16" t="s">
        <v>1209</v>
      </c>
      <c r="G154" s="38" t="s">
        <v>1205</v>
      </c>
      <c r="H154" s="17">
        <v>100</v>
      </c>
      <c r="I154" s="18" t="s">
        <v>208</v>
      </c>
      <c r="J154" s="19"/>
      <c r="K154" s="19"/>
      <c r="L154" s="39"/>
      <c r="M154" s="44">
        <v>0.54600000000000004</v>
      </c>
      <c r="N154" s="53">
        <v>0.45</v>
      </c>
      <c r="O154" s="42">
        <f t="shared" si="8"/>
        <v>45</v>
      </c>
      <c r="P154" s="54">
        <f t="shared" si="9"/>
        <v>55.35</v>
      </c>
      <c r="Q154" t="s">
        <v>1027</v>
      </c>
    </row>
    <row r="155" spans="1:17" x14ac:dyDescent="0.25">
      <c r="A155" s="155" t="s">
        <v>500</v>
      </c>
      <c r="B155" s="157" t="s">
        <v>501</v>
      </c>
      <c r="C155" s="234">
        <v>738720916</v>
      </c>
      <c r="D155" s="242"/>
      <c r="E155" s="218"/>
      <c r="F155" s="16" t="s">
        <v>1209</v>
      </c>
      <c r="G155" s="38" t="s">
        <v>1206</v>
      </c>
      <c r="H155" s="17">
        <v>100</v>
      </c>
      <c r="I155" s="18" t="s">
        <v>208</v>
      </c>
      <c r="J155" s="19"/>
      <c r="K155" s="19"/>
      <c r="L155" s="39"/>
      <c r="M155" s="44">
        <v>0.59099999999999997</v>
      </c>
      <c r="N155" s="53">
        <v>0.48</v>
      </c>
      <c r="O155" s="42">
        <f t="shared" si="8"/>
        <v>48</v>
      </c>
      <c r="P155" s="54">
        <f t="shared" si="9"/>
        <v>59.04</v>
      </c>
      <c r="Q155" t="s">
        <v>1027</v>
      </c>
    </row>
    <row r="156" spans="1:17" x14ac:dyDescent="0.25">
      <c r="A156" s="155" t="s">
        <v>500</v>
      </c>
      <c r="B156" s="157" t="s">
        <v>501</v>
      </c>
      <c r="C156" s="234">
        <v>738720917</v>
      </c>
      <c r="D156" s="242"/>
      <c r="E156" s="218"/>
      <c r="F156" s="16" t="s">
        <v>1209</v>
      </c>
      <c r="G156" s="38" t="s">
        <v>1207</v>
      </c>
      <c r="H156" s="17">
        <v>100</v>
      </c>
      <c r="I156" s="18" t="s">
        <v>208</v>
      </c>
      <c r="J156" s="19"/>
      <c r="K156" s="19"/>
      <c r="L156" s="39"/>
      <c r="M156" s="44">
        <v>0.65800000000000003</v>
      </c>
      <c r="N156" s="53">
        <v>0.54</v>
      </c>
      <c r="O156" s="42">
        <f t="shared" si="8"/>
        <v>54</v>
      </c>
      <c r="P156" s="54">
        <f t="shared" si="9"/>
        <v>66.42</v>
      </c>
      <c r="Q156" t="s">
        <v>1027</v>
      </c>
    </row>
    <row r="157" spans="1:17" x14ac:dyDescent="0.25">
      <c r="A157" s="155" t="s">
        <v>500</v>
      </c>
      <c r="B157" s="157" t="s">
        <v>501</v>
      </c>
      <c r="C157" s="234">
        <v>738720918</v>
      </c>
      <c r="D157" s="242"/>
      <c r="E157" s="218"/>
      <c r="F157" s="16" t="s">
        <v>1209</v>
      </c>
      <c r="G157" s="38" t="s">
        <v>1208</v>
      </c>
      <c r="H157" s="17">
        <v>100</v>
      </c>
      <c r="I157" s="18" t="s">
        <v>208</v>
      </c>
      <c r="J157" s="19"/>
      <c r="K157" s="19"/>
      <c r="L157" s="39"/>
      <c r="M157" s="44">
        <v>0.77100000000000002</v>
      </c>
      <c r="N157" s="53">
        <v>0.63</v>
      </c>
      <c r="O157" s="42">
        <f t="shared" si="8"/>
        <v>63</v>
      </c>
      <c r="P157" s="54">
        <f t="shared" si="9"/>
        <v>77.489999999999995</v>
      </c>
      <c r="Q157" t="s">
        <v>1027</v>
      </c>
    </row>
    <row r="158" spans="1:17" x14ac:dyDescent="0.25">
      <c r="A158" s="155" t="s">
        <v>500</v>
      </c>
      <c r="B158" s="157" t="s">
        <v>501</v>
      </c>
      <c r="C158" s="234">
        <v>738720919</v>
      </c>
      <c r="D158" s="242"/>
      <c r="E158" s="218"/>
      <c r="F158" s="16" t="s">
        <v>1209</v>
      </c>
      <c r="G158" s="38" t="s">
        <v>1210</v>
      </c>
      <c r="H158" s="17">
        <v>100</v>
      </c>
      <c r="I158" s="18" t="s">
        <v>208</v>
      </c>
      <c r="J158" s="19"/>
      <c r="K158" s="19"/>
      <c r="L158" s="39"/>
      <c r="M158" s="44">
        <v>1.2849999999999999</v>
      </c>
      <c r="N158" s="53">
        <v>1.05</v>
      </c>
      <c r="O158" s="42">
        <f t="shared" si="8"/>
        <v>105</v>
      </c>
      <c r="P158" s="54">
        <f t="shared" si="9"/>
        <v>129.15</v>
      </c>
      <c r="Q158" t="s">
        <v>1027</v>
      </c>
    </row>
    <row r="159" spans="1:17" x14ac:dyDescent="0.25">
      <c r="A159" s="155" t="s">
        <v>500</v>
      </c>
      <c r="B159" s="157" t="s">
        <v>501</v>
      </c>
      <c r="C159" s="234">
        <v>738720920</v>
      </c>
      <c r="D159" s="242"/>
      <c r="E159" s="218"/>
      <c r="F159" s="16" t="s">
        <v>1209</v>
      </c>
      <c r="G159" s="38" t="s">
        <v>1211</v>
      </c>
      <c r="H159" s="17">
        <v>100</v>
      </c>
      <c r="I159" s="18" t="s">
        <v>208</v>
      </c>
      <c r="J159" s="19"/>
      <c r="K159" s="19"/>
      <c r="L159" s="39"/>
      <c r="M159" s="44">
        <v>1.508</v>
      </c>
      <c r="N159" s="53">
        <v>1.22</v>
      </c>
      <c r="O159" s="42">
        <f t="shared" si="8"/>
        <v>122</v>
      </c>
      <c r="P159" s="54">
        <f t="shared" si="9"/>
        <v>150.06</v>
      </c>
      <c r="Q159" t="s">
        <v>1027</v>
      </c>
    </row>
    <row r="160" spans="1:17" x14ac:dyDescent="0.25">
      <c r="A160" s="155" t="s">
        <v>500</v>
      </c>
      <c r="B160" s="157" t="s">
        <v>501</v>
      </c>
      <c r="C160" s="234"/>
      <c r="D160" s="242"/>
      <c r="E160" s="218"/>
      <c r="F160" s="16" t="s">
        <v>1209</v>
      </c>
      <c r="G160" s="38" t="s">
        <v>1212</v>
      </c>
      <c r="H160" s="17">
        <v>100</v>
      </c>
      <c r="I160" s="18" t="s">
        <v>208</v>
      </c>
      <c r="J160" s="19"/>
      <c r="K160" s="19"/>
      <c r="L160" s="39"/>
      <c r="M160" s="44">
        <v>1.3140000000000001</v>
      </c>
      <c r="N160" s="53">
        <v>1.37</v>
      </c>
      <c r="O160" s="42">
        <f t="shared" si="8"/>
        <v>137</v>
      </c>
      <c r="P160" s="54">
        <f t="shared" si="9"/>
        <v>168.51</v>
      </c>
      <c r="Q160" t="s">
        <v>1027</v>
      </c>
    </row>
    <row r="161" spans="1:17" x14ac:dyDescent="0.25">
      <c r="A161" s="155" t="s">
        <v>500</v>
      </c>
      <c r="B161" s="157" t="s">
        <v>501</v>
      </c>
      <c r="C161" s="234"/>
      <c r="D161" s="242"/>
      <c r="E161" s="218"/>
      <c r="F161" s="16" t="s">
        <v>1209</v>
      </c>
      <c r="G161" s="38" t="s">
        <v>1213</v>
      </c>
      <c r="H161" s="17">
        <v>100</v>
      </c>
      <c r="I161" s="18" t="s">
        <v>208</v>
      </c>
      <c r="J161" s="19"/>
      <c r="K161" s="19"/>
      <c r="L161" s="39"/>
      <c r="M161" s="44">
        <v>1.4239999999999999</v>
      </c>
      <c r="N161" s="53">
        <v>1.49</v>
      </c>
      <c r="O161" s="42">
        <f t="shared" si="8"/>
        <v>149</v>
      </c>
      <c r="P161" s="54">
        <f t="shared" si="9"/>
        <v>183.27</v>
      </c>
      <c r="Q161" t="s">
        <v>1027</v>
      </c>
    </row>
    <row r="162" spans="1:17" x14ac:dyDescent="0.25">
      <c r="A162" s="155" t="s">
        <v>500</v>
      </c>
      <c r="B162" s="157" t="s">
        <v>501</v>
      </c>
      <c r="C162" s="234"/>
      <c r="D162" s="242"/>
      <c r="E162" s="218"/>
      <c r="F162" s="16" t="s">
        <v>1209</v>
      </c>
      <c r="G162" s="38" t="s">
        <v>1214</v>
      </c>
      <c r="H162" s="17">
        <v>100</v>
      </c>
      <c r="I162" s="18" t="s">
        <v>208</v>
      </c>
      <c r="J162" s="19"/>
      <c r="K162" s="19"/>
      <c r="L162" s="39"/>
      <c r="M162" s="44">
        <v>1.518</v>
      </c>
      <c r="N162" s="53">
        <v>1.59</v>
      </c>
      <c r="O162" s="42">
        <f t="shared" si="8"/>
        <v>159</v>
      </c>
      <c r="P162" s="54">
        <f t="shared" si="9"/>
        <v>195.57</v>
      </c>
      <c r="Q162" t="s">
        <v>1027</v>
      </c>
    </row>
    <row r="163" spans="1:17" x14ac:dyDescent="0.25">
      <c r="A163" s="155" t="s">
        <v>500</v>
      </c>
      <c r="B163" s="157" t="s">
        <v>501</v>
      </c>
      <c r="C163" s="234"/>
      <c r="D163" s="242"/>
      <c r="E163" s="218"/>
      <c r="F163" s="16" t="s">
        <v>1209</v>
      </c>
      <c r="G163" s="38" t="s">
        <v>1215</v>
      </c>
      <c r="H163" s="17">
        <v>100</v>
      </c>
      <c r="I163" s="18" t="s">
        <v>208</v>
      </c>
      <c r="J163" s="19"/>
      <c r="K163" s="19"/>
      <c r="L163" s="39"/>
      <c r="M163" s="44">
        <v>1.67</v>
      </c>
      <c r="N163" s="53">
        <v>1.75</v>
      </c>
      <c r="O163" s="42">
        <f t="shared" si="8"/>
        <v>175</v>
      </c>
      <c r="P163" s="54">
        <f t="shared" si="9"/>
        <v>215.25</v>
      </c>
      <c r="Q163" t="s">
        <v>1027</v>
      </c>
    </row>
    <row r="164" spans="1:17" x14ac:dyDescent="0.25">
      <c r="A164" s="155" t="s">
        <v>500</v>
      </c>
      <c r="B164" s="157" t="s">
        <v>501</v>
      </c>
      <c r="C164" s="234"/>
      <c r="D164" s="242"/>
      <c r="E164" s="218"/>
      <c r="F164" s="16" t="s">
        <v>1209</v>
      </c>
      <c r="G164" s="38" t="s">
        <v>1216</v>
      </c>
      <c r="H164" s="17">
        <v>100</v>
      </c>
      <c r="I164" s="18" t="s">
        <v>208</v>
      </c>
      <c r="J164" s="19"/>
      <c r="K164" s="19"/>
      <c r="L164" s="39"/>
      <c r="M164" s="44">
        <v>1.8460000000000001</v>
      </c>
      <c r="N164" s="53">
        <v>1.93</v>
      </c>
      <c r="O164" s="42">
        <f t="shared" si="8"/>
        <v>193</v>
      </c>
      <c r="P164" s="54">
        <f t="shared" si="9"/>
        <v>237.39</v>
      </c>
      <c r="Q164" t="s">
        <v>1027</v>
      </c>
    </row>
    <row r="165" spans="1:17" x14ac:dyDescent="0.25">
      <c r="A165" s="155" t="s">
        <v>500</v>
      </c>
      <c r="B165" s="157" t="s">
        <v>501</v>
      </c>
      <c r="C165" s="234"/>
      <c r="D165" s="242"/>
      <c r="E165" s="218"/>
      <c r="F165" s="16" t="s">
        <v>1209</v>
      </c>
      <c r="G165" s="38" t="s">
        <v>1217</v>
      </c>
      <c r="H165" s="17">
        <v>100</v>
      </c>
      <c r="I165" s="18" t="s">
        <v>208</v>
      </c>
      <c r="J165" s="19"/>
      <c r="K165" s="19"/>
      <c r="L165" s="39"/>
      <c r="M165" s="44">
        <v>2.0139999999999998</v>
      </c>
      <c r="N165" s="53">
        <v>2.11</v>
      </c>
      <c r="O165" s="42">
        <f t="shared" si="8"/>
        <v>211</v>
      </c>
      <c r="P165" s="54">
        <f t="shared" si="9"/>
        <v>259.52999999999997</v>
      </c>
      <c r="Q165" t="s">
        <v>1027</v>
      </c>
    </row>
    <row r="166" spans="1:17" x14ac:dyDescent="0.25">
      <c r="A166" s="155" t="s">
        <v>500</v>
      </c>
      <c r="B166" s="157" t="s">
        <v>501</v>
      </c>
      <c r="C166" s="234">
        <v>738720983</v>
      </c>
      <c r="D166" s="242"/>
      <c r="E166" s="218"/>
      <c r="F166" s="16" t="s">
        <v>1218</v>
      </c>
      <c r="G166" s="38" t="s">
        <v>1219</v>
      </c>
      <c r="H166" s="17">
        <v>1</v>
      </c>
      <c r="I166" s="18" t="s">
        <v>208</v>
      </c>
      <c r="J166" s="19"/>
      <c r="K166" s="19"/>
      <c r="L166" s="39" t="s">
        <v>42</v>
      </c>
      <c r="M166" s="44">
        <v>114.58860641280002</v>
      </c>
      <c r="N166" s="53">
        <v>119.83</v>
      </c>
      <c r="O166" s="42">
        <f t="shared" si="8"/>
        <v>119.83</v>
      </c>
      <c r="P166" s="54">
        <f t="shared" si="9"/>
        <v>147.38999999999999</v>
      </c>
      <c r="Q166" t="s">
        <v>1045</v>
      </c>
    </row>
    <row r="167" spans="1:17" x14ac:dyDescent="0.25">
      <c r="A167" s="155" t="s">
        <v>500</v>
      </c>
      <c r="B167" s="157" t="s">
        <v>501</v>
      </c>
      <c r="C167" s="234">
        <v>738720981</v>
      </c>
      <c r="D167" s="242"/>
      <c r="E167" s="218"/>
      <c r="F167" s="16" t="s">
        <v>1218</v>
      </c>
      <c r="G167" s="38" t="s">
        <v>1220</v>
      </c>
      <c r="H167" s="17">
        <v>1</v>
      </c>
      <c r="I167" s="18" t="s">
        <v>208</v>
      </c>
      <c r="J167" s="19"/>
      <c r="K167" s="19"/>
      <c r="L167" s="39" t="s">
        <v>42</v>
      </c>
      <c r="M167" s="44">
        <v>114.58860641280002</v>
      </c>
      <c r="N167" s="53">
        <v>119.83</v>
      </c>
      <c r="O167" s="42">
        <f t="shared" si="8"/>
        <v>119.83</v>
      </c>
      <c r="P167" s="54">
        <f t="shared" si="9"/>
        <v>147.38999999999999</v>
      </c>
      <c r="Q167" t="s">
        <v>1045</v>
      </c>
    </row>
    <row r="168" spans="1:17" x14ac:dyDescent="0.25">
      <c r="A168" s="155" t="s">
        <v>500</v>
      </c>
      <c r="B168" s="157" t="s">
        <v>501</v>
      </c>
      <c r="C168" s="234">
        <v>738720683</v>
      </c>
      <c r="D168" s="242"/>
      <c r="E168" s="218"/>
      <c r="F168" s="16" t="s">
        <v>1221</v>
      </c>
      <c r="G168" s="38" t="s">
        <v>1222</v>
      </c>
      <c r="H168" s="17">
        <v>100</v>
      </c>
      <c r="I168" s="18" t="s">
        <v>208</v>
      </c>
      <c r="J168" s="19"/>
      <c r="K168" s="19"/>
      <c r="L168" s="39"/>
      <c r="M168" s="44"/>
      <c r="N168" s="53">
        <v>0.35</v>
      </c>
      <c r="O168" s="42">
        <f t="shared" si="8"/>
        <v>35</v>
      </c>
      <c r="P168" s="54">
        <f t="shared" si="9"/>
        <v>43.05</v>
      </c>
      <c r="Q168" t="s">
        <v>1027</v>
      </c>
    </row>
    <row r="169" spans="1:17" x14ac:dyDescent="0.25">
      <c r="A169" s="155" t="s">
        <v>500</v>
      </c>
      <c r="B169" s="157" t="s">
        <v>501</v>
      </c>
      <c r="C169" s="234">
        <v>738720684</v>
      </c>
      <c r="D169" s="242"/>
      <c r="E169" s="218"/>
      <c r="F169" s="16" t="s">
        <v>1221</v>
      </c>
      <c r="G169" s="38" t="s">
        <v>1223</v>
      </c>
      <c r="H169" s="17">
        <v>100</v>
      </c>
      <c r="I169" s="18" t="s">
        <v>208</v>
      </c>
      <c r="J169" s="19"/>
      <c r="K169" s="19"/>
      <c r="L169" s="39"/>
      <c r="M169" s="44"/>
      <c r="N169" s="53">
        <v>0.43</v>
      </c>
      <c r="O169" s="42">
        <f t="shared" si="8"/>
        <v>43</v>
      </c>
      <c r="P169" s="54">
        <f t="shared" si="9"/>
        <v>52.89</v>
      </c>
      <c r="Q169" t="s">
        <v>1027</v>
      </c>
    </row>
    <row r="170" spans="1:17" x14ac:dyDescent="0.25">
      <c r="A170" s="155" t="s">
        <v>500</v>
      </c>
      <c r="B170" s="157" t="s">
        <v>501</v>
      </c>
      <c r="C170" s="234">
        <v>738720685</v>
      </c>
      <c r="D170" s="242"/>
      <c r="E170" s="218"/>
      <c r="F170" s="16" t="s">
        <v>1221</v>
      </c>
      <c r="G170" s="38" t="s">
        <v>1224</v>
      </c>
      <c r="H170" s="17">
        <v>100</v>
      </c>
      <c r="I170" s="18" t="s">
        <v>208</v>
      </c>
      <c r="J170" s="19"/>
      <c r="K170" s="19"/>
      <c r="L170" s="39"/>
      <c r="M170" s="44"/>
      <c r="N170" s="53">
        <v>0.73</v>
      </c>
      <c r="O170" s="42">
        <f t="shared" si="8"/>
        <v>73</v>
      </c>
      <c r="P170" s="54">
        <f t="shared" si="9"/>
        <v>89.79</v>
      </c>
      <c r="Q170" t="s">
        <v>1027</v>
      </c>
    </row>
    <row r="171" spans="1:17" x14ac:dyDescent="0.25">
      <c r="A171" s="155" t="s">
        <v>500</v>
      </c>
      <c r="B171" s="157" t="s">
        <v>501</v>
      </c>
      <c r="C171" s="234">
        <v>738720970</v>
      </c>
      <c r="D171" s="242"/>
      <c r="E171" s="218"/>
      <c r="F171" s="16" t="s">
        <v>1225</v>
      </c>
      <c r="G171" s="38" t="s">
        <v>1226</v>
      </c>
      <c r="H171" s="17">
        <v>100</v>
      </c>
      <c r="I171" s="18" t="s">
        <v>208</v>
      </c>
      <c r="J171" s="19"/>
      <c r="K171" s="19"/>
      <c r="L171" s="39"/>
      <c r="M171" s="44"/>
      <c r="N171" s="53">
        <v>0.19</v>
      </c>
      <c r="O171" s="42">
        <f t="shared" si="8"/>
        <v>19</v>
      </c>
      <c r="P171" s="54">
        <f t="shared" si="9"/>
        <v>23.37</v>
      </c>
      <c r="Q171" t="s">
        <v>1027</v>
      </c>
    </row>
    <row r="172" spans="1:17" x14ac:dyDescent="0.25">
      <c r="A172" s="155" t="s">
        <v>500</v>
      </c>
      <c r="B172" s="157" t="s">
        <v>501</v>
      </c>
      <c r="C172" s="234">
        <v>738722010</v>
      </c>
      <c r="D172" s="242"/>
      <c r="E172" s="218"/>
      <c r="F172" s="16" t="s">
        <v>1225</v>
      </c>
      <c r="G172" s="38" t="s">
        <v>1227</v>
      </c>
      <c r="H172" s="17">
        <v>200</v>
      </c>
      <c r="I172" s="18" t="s">
        <v>208</v>
      </c>
      <c r="J172" s="19"/>
      <c r="K172" s="19"/>
      <c r="L172" s="39"/>
      <c r="M172" s="44">
        <v>5.2999999999999999E-2</v>
      </c>
      <c r="N172" s="53">
        <v>0.11</v>
      </c>
      <c r="O172" s="42">
        <f t="shared" si="8"/>
        <v>22</v>
      </c>
      <c r="P172" s="54">
        <f t="shared" si="9"/>
        <v>27.06</v>
      </c>
      <c r="Q172" t="s">
        <v>1027</v>
      </c>
    </row>
    <row r="173" spans="1:17" x14ac:dyDescent="0.25">
      <c r="A173" s="155" t="s">
        <v>500</v>
      </c>
      <c r="B173" s="157" t="s">
        <v>501</v>
      </c>
      <c r="C173" s="234">
        <v>738722011</v>
      </c>
      <c r="D173" s="242"/>
      <c r="E173" s="218"/>
      <c r="F173" s="16" t="s">
        <v>1225</v>
      </c>
      <c r="G173" s="38" t="s">
        <v>1228</v>
      </c>
      <c r="H173" s="17">
        <v>200</v>
      </c>
      <c r="I173" s="18" t="s">
        <v>208</v>
      </c>
      <c r="J173" s="19"/>
      <c r="K173" s="19"/>
      <c r="L173" s="39"/>
      <c r="M173" s="44">
        <v>5.8999999999999997E-2</v>
      </c>
      <c r="N173" s="53">
        <v>0.12</v>
      </c>
      <c r="O173" s="42">
        <f t="shared" si="8"/>
        <v>24</v>
      </c>
      <c r="P173" s="54">
        <f t="shared" si="9"/>
        <v>29.52</v>
      </c>
      <c r="Q173" t="s">
        <v>1027</v>
      </c>
    </row>
    <row r="174" spans="1:17" x14ac:dyDescent="0.25">
      <c r="A174" s="155" t="s">
        <v>500</v>
      </c>
      <c r="B174" s="157" t="s">
        <v>501</v>
      </c>
      <c r="C174" s="234">
        <v>738720690</v>
      </c>
      <c r="D174" s="242"/>
      <c r="E174" s="218"/>
      <c r="F174" s="16" t="s">
        <v>1229</v>
      </c>
      <c r="G174" s="38" t="s">
        <v>1230</v>
      </c>
      <c r="H174" s="17">
        <v>100</v>
      </c>
      <c r="I174" s="18" t="s">
        <v>208</v>
      </c>
      <c r="J174" s="19"/>
      <c r="K174" s="19"/>
      <c r="L174" s="39"/>
      <c r="M174" s="44">
        <v>0.84711648096370984</v>
      </c>
      <c r="N174" s="53">
        <v>0.89</v>
      </c>
      <c r="O174" s="42">
        <f t="shared" si="8"/>
        <v>89</v>
      </c>
      <c r="P174" s="54">
        <f t="shared" si="9"/>
        <v>109.47</v>
      </c>
      <c r="Q174" t="s">
        <v>1027</v>
      </c>
    </row>
    <row r="175" spans="1:17" x14ac:dyDescent="0.25">
      <c r="A175" s="155" t="s">
        <v>500</v>
      </c>
      <c r="B175" s="157" t="s">
        <v>501</v>
      </c>
      <c r="C175" s="234">
        <v>738720691</v>
      </c>
      <c r="D175" s="242"/>
      <c r="E175" s="218"/>
      <c r="F175" s="16" t="s">
        <v>1229</v>
      </c>
      <c r="G175" s="38" t="s">
        <v>1231</v>
      </c>
      <c r="H175" s="17">
        <v>100</v>
      </c>
      <c r="I175" s="18" t="s">
        <v>208</v>
      </c>
      <c r="J175" s="19"/>
      <c r="K175" s="19"/>
      <c r="L175" s="39"/>
      <c r="M175" s="44">
        <v>0.89348176166248661</v>
      </c>
      <c r="N175" s="53">
        <v>0.93</v>
      </c>
      <c r="O175" s="42">
        <f t="shared" si="8"/>
        <v>93</v>
      </c>
      <c r="P175" s="54">
        <f t="shared" si="9"/>
        <v>114.39</v>
      </c>
      <c r="Q175" t="s">
        <v>1027</v>
      </c>
    </row>
    <row r="176" spans="1:17" x14ac:dyDescent="0.25">
      <c r="A176" s="155" t="s">
        <v>500</v>
      </c>
      <c r="B176" s="157" t="s">
        <v>501</v>
      </c>
      <c r="C176" s="234">
        <v>738720692</v>
      </c>
      <c r="D176" s="242"/>
      <c r="E176" s="218"/>
      <c r="F176" s="16" t="s">
        <v>1229</v>
      </c>
      <c r="G176" s="38" t="s">
        <v>1232</v>
      </c>
      <c r="H176" s="17">
        <v>100</v>
      </c>
      <c r="I176" s="18" t="s">
        <v>208</v>
      </c>
      <c r="J176" s="19"/>
      <c r="K176" s="19"/>
      <c r="L176" s="39"/>
      <c r="M176" s="44">
        <v>1.0230095957870038</v>
      </c>
      <c r="N176" s="53">
        <v>1.07</v>
      </c>
      <c r="O176" s="42">
        <f t="shared" si="8"/>
        <v>107</v>
      </c>
      <c r="P176" s="54">
        <f t="shared" si="9"/>
        <v>131.61000000000001</v>
      </c>
      <c r="Q176" t="s">
        <v>1027</v>
      </c>
    </row>
    <row r="177" spans="1:17" x14ac:dyDescent="0.25">
      <c r="A177" s="155" t="s">
        <v>500</v>
      </c>
      <c r="B177" s="157" t="s">
        <v>501</v>
      </c>
      <c r="C177" s="234">
        <v>738720693</v>
      </c>
      <c r="D177" s="242"/>
      <c r="E177" s="218"/>
      <c r="F177" s="16" t="s">
        <v>1233</v>
      </c>
      <c r="G177" s="38" t="s">
        <v>1234</v>
      </c>
      <c r="H177" s="17">
        <v>1</v>
      </c>
      <c r="I177" s="18" t="s">
        <v>208</v>
      </c>
      <c r="J177" s="19"/>
      <c r="K177" s="19"/>
      <c r="L177" s="39" t="s">
        <v>42</v>
      </c>
      <c r="M177" s="44"/>
      <c r="N177" s="53">
        <v>45.62</v>
      </c>
      <c r="O177" s="42">
        <f t="shared" si="8"/>
        <v>45.62</v>
      </c>
      <c r="P177" s="54">
        <f t="shared" si="9"/>
        <v>56.11</v>
      </c>
      <c r="Q177" t="s">
        <v>1045</v>
      </c>
    </row>
    <row r="178" spans="1:17" x14ac:dyDescent="0.25">
      <c r="A178" s="155" t="s">
        <v>500</v>
      </c>
      <c r="B178" s="157" t="s">
        <v>501</v>
      </c>
      <c r="C178" s="234">
        <v>738722021</v>
      </c>
      <c r="D178" s="242"/>
      <c r="E178" s="218"/>
      <c r="F178" s="16" t="s">
        <v>1233</v>
      </c>
      <c r="G178" s="38" t="s">
        <v>1235</v>
      </c>
      <c r="H178" s="17">
        <v>1</v>
      </c>
      <c r="I178" s="18" t="s">
        <v>208</v>
      </c>
      <c r="J178" s="19"/>
      <c r="K178" s="19"/>
      <c r="L178" s="39" t="s">
        <v>42</v>
      </c>
      <c r="M178" s="44"/>
      <c r="N178" s="53">
        <v>72.62</v>
      </c>
      <c r="O178" s="42">
        <f t="shared" si="8"/>
        <v>72.62</v>
      </c>
      <c r="P178" s="54">
        <f t="shared" si="9"/>
        <v>89.32</v>
      </c>
      <c r="Q178" t="s">
        <v>1045</v>
      </c>
    </row>
    <row r="179" spans="1:17" x14ac:dyDescent="0.25">
      <c r="A179" s="155" t="s">
        <v>500</v>
      </c>
      <c r="B179" s="157" t="s">
        <v>501</v>
      </c>
      <c r="C179" s="234"/>
      <c r="D179" s="242"/>
      <c r="E179" s="218"/>
      <c r="F179" s="16" t="s">
        <v>1236</v>
      </c>
      <c r="G179" s="38" t="s">
        <v>1237</v>
      </c>
      <c r="H179" s="17">
        <v>200</v>
      </c>
      <c r="I179" s="18" t="s">
        <v>208</v>
      </c>
      <c r="J179" s="19"/>
      <c r="K179" s="19"/>
      <c r="L179" s="39"/>
      <c r="M179" s="44"/>
      <c r="N179" s="53">
        <v>0.11</v>
      </c>
      <c r="O179" s="42">
        <f t="shared" si="8"/>
        <v>22</v>
      </c>
      <c r="P179" s="54">
        <f t="shared" si="9"/>
        <v>27.06</v>
      </c>
      <c r="Q179" t="s">
        <v>1027</v>
      </c>
    </row>
    <row r="180" spans="1:17" x14ac:dyDescent="0.25">
      <c r="A180" s="155" t="s">
        <v>500</v>
      </c>
      <c r="B180" s="157" t="s">
        <v>501</v>
      </c>
      <c r="C180" s="234"/>
      <c r="D180" s="242"/>
      <c r="E180" s="218"/>
      <c r="F180" s="16" t="s">
        <v>1236</v>
      </c>
      <c r="G180" s="38" t="s">
        <v>1238</v>
      </c>
      <c r="H180" s="17">
        <v>200</v>
      </c>
      <c r="I180" s="18" t="s">
        <v>208</v>
      </c>
      <c r="J180" s="19"/>
      <c r="K180" s="19"/>
      <c r="L180" s="39"/>
      <c r="M180" s="44"/>
      <c r="N180" s="53">
        <v>0.11</v>
      </c>
      <c r="O180" s="42">
        <f t="shared" si="8"/>
        <v>22</v>
      </c>
      <c r="P180" s="54">
        <f t="shared" si="9"/>
        <v>27.06</v>
      </c>
      <c r="Q180" t="s">
        <v>1027</v>
      </c>
    </row>
    <row r="181" spans="1:17" x14ac:dyDescent="0.25">
      <c r="A181" s="155" t="s">
        <v>500</v>
      </c>
      <c r="B181" s="157" t="s">
        <v>501</v>
      </c>
      <c r="C181" s="234">
        <v>738720241</v>
      </c>
      <c r="D181" s="242"/>
      <c r="E181" s="218"/>
      <c r="F181" s="16" t="s">
        <v>1239</v>
      </c>
      <c r="G181" s="38" t="s">
        <v>1240</v>
      </c>
      <c r="H181" s="17">
        <v>100</v>
      </c>
      <c r="I181" s="18" t="s">
        <v>208</v>
      </c>
      <c r="J181" s="19"/>
      <c r="K181" s="19"/>
      <c r="L181" s="39"/>
      <c r="M181" s="44"/>
      <c r="N181" s="53">
        <v>0.47</v>
      </c>
      <c r="O181" s="42">
        <f t="shared" si="8"/>
        <v>47</v>
      </c>
      <c r="P181" s="54">
        <f t="shared" si="9"/>
        <v>57.81</v>
      </c>
      <c r="Q181" t="s">
        <v>1027</v>
      </c>
    </row>
    <row r="182" spans="1:17" x14ac:dyDescent="0.25">
      <c r="A182" s="155" t="s">
        <v>500</v>
      </c>
      <c r="B182" s="157" t="s">
        <v>501</v>
      </c>
      <c r="C182" s="234">
        <v>738720243</v>
      </c>
      <c r="D182" s="242"/>
      <c r="E182" s="218"/>
      <c r="F182" s="16" t="s">
        <v>1239</v>
      </c>
      <c r="G182" s="38" t="s">
        <v>1241</v>
      </c>
      <c r="H182" s="17">
        <v>100</v>
      </c>
      <c r="I182" s="18" t="s">
        <v>208</v>
      </c>
      <c r="J182" s="19"/>
      <c r="K182" s="19"/>
      <c r="L182" s="39"/>
      <c r="M182" s="44"/>
      <c r="N182" s="53">
        <v>0.5</v>
      </c>
      <c r="O182" s="42">
        <f t="shared" si="8"/>
        <v>50</v>
      </c>
      <c r="P182" s="54">
        <f t="shared" si="9"/>
        <v>61.5</v>
      </c>
      <c r="Q182" t="s">
        <v>1027</v>
      </c>
    </row>
    <row r="183" spans="1:17" x14ac:dyDescent="0.25">
      <c r="A183" s="155" t="s">
        <v>500</v>
      </c>
      <c r="B183" s="157" t="s">
        <v>501</v>
      </c>
      <c r="C183" s="234">
        <v>738720245</v>
      </c>
      <c r="D183" s="242"/>
      <c r="E183" s="218"/>
      <c r="F183" s="16" t="s">
        <v>1239</v>
      </c>
      <c r="G183" s="38" t="s">
        <v>1242</v>
      </c>
      <c r="H183" s="17">
        <v>100</v>
      </c>
      <c r="I183" s="18" t="s">
        <v>208</v>
      </c>
      <c r="J183" s="19"/>
      <c r="K183" s="19"/>
      <c r="L183" s="39"/>
      <c r="M183" s="44"/>
      <c r="N183" s="53">
        <v>0.56000000000000005</v>
      </c>
      <c r="O183" s="42">
        <f t="shared" si="8"/>
        <v>56</v>
      </c>
      <c r="P183" s="54">
        <f t="shared" si="9"/>
        <v>68.88</v>
      </c>
      <c r="Q183" t="s">
        <v>1027</v>
      </c>
    </row>
    <row r="184" spans="1:17" x14ac:dyDescent="0.25">
      <c r="A184" s="155" t="s">
        <v>500</v>
      </c>
      <c r="B184" s="157" t="s">
        <v>501</v>
      </c>
      <c r="C184" s="234">
        <v>738720247</v>
      </c>
      <c r="D184" s="242"/>
      <c r="E184" s="218"/>
      <c r="F184" s="16" t="s">
        <v>1239</v>
      </c>
      <c r="G184" s="38" t="s">
        <v>1243</v>
      </c>
      <c r="H184" s="17">
        <v>100</v>
      </c>
      <c r="I184" s="18" t="s">
        <v>208</v>
      </c>
      <c r="J184" s="19"/>
      <c r="K184" s="19"/>
      <c r="L184" s="39"/>
      <c r="M184" s="44"/>
      <c r="N184" s="53">
        <v>0.62</v>
      </c>
      <c r="O184" s="42">
        <f t="shared" si="8"/>
        <v>62</v>
      </c>
      <c r="P184" s="54">
        <f t="shared" si="9"/>
        <v>76.260000000000005</v>
      </c>
      <c r="Q184" t="s">
        <v>1027</v>
      </c>
    </row>
    <row r="185" spans="1:17" x14ac:dyDescent="0.25">
      <c r="A185" s="155" t="s">
        <v>500</v>
      </c>
      <c r="B185" s="157" t="s">
        <v>501</v>
      </c>
      <c r="C185" s="234">
        <v>738720249</v>
      </c>
      <c r="D185" s="242"/>
      <c r="E185" s="218"/>
      <c r="F185" s="16" t="s">
        <v>1239</v>
      </c>
      <c r="G185" s="38" t="s">
        <v>1244</v>
      </c>
      <c r="H185" s="17">
        <v>100</v>
      </c>
      <c r="I185" s="18" t="s">
        <v>208</v>
      </c>
      <c r="J185" s="19"/>
      <c r="K185" s="19"/>
      <c r="L185" s="39"/>
      <c r="M185" s="44"/>
      <c r="N185" s="53">
        <v>0.66</v>
      </c>
      <c r="O185" s="42">
        <f t="shared" si="8"/>
        <v>66</v>
      </c>
      <c r="P185" s="54">
        <f t="shared" si="9"/>
        <v>81.180000000000007</v>
      </c>
      <c r="Q185" t="s">
        <v>1027</v>
      </c>
    </row>
    <row r="186" spans="1:17" x14ac:dyDescent="0.25">
      <c r="A186" s="155" t="s">
        <v>500</v>
      </c>
      <c r="B186" s="157" t="s">
        <v>501</v>
      </c>
      <c r="C186" s="234">
        <v>738722060</v>
      </c>
      <c r="D186" s="242"/>
      <c r="E186" s="218"/>
      <c r="F186" s="16" t="s">
        <v>1239</v>
      </c>
      <c r="G186" s="38" t="s">
        <v>1245</v>
      </c>
      <c r="H186" s="17">
        <v>100</v>
      </c>
      <c r="I186" s="18" t="s">
        <v>208</v>
      </c>
      <c r="J186" s="19"/>
      <c r="K186" s="19"/>
      <c r="L186" s="39"/>
      <c r="M186" s="44"/>
      <c r="N186" s="53">
        <v>0.72</v>
      </c>
      <c r="O186" s="42">
        <f t="shared" si="8"/>
        <v>72</v>
      </c>
      <c r="P186" s="54">
        <f t="shared" si="9"/>
        <v>88.56</v>
      </c>
      <c r="Q186" t="s">
        <v>1027</v>
      </c>
    </row>
    <row r="187" spans="1:17" x14ac:dyDescent="0.25">
      <c r="A187" s="155" t="s">
        <v>500</v>
      </c>
      <c r="B187" s="157" t="s">
        <v>501</v>
      </c>
      <c r="C187" s="234">
        <v>738720251</v>
      </c>
      <c r="D187" s="242"/>
      <c r="E187" s="218"/>
      <c r="F187" s="16" t="s">
        <v>1239</v>
      </c>
      <c r="G187" s="38" t="s">
        <v>1246</v>
      </c>
      <c r="H187" s="17">
        <v>100</v>
      </c>
      <c r="I187" s="18" t="s">
        <v>208</v>
      </c>
      <c r="J187" s="19"/>
      <c r="K187" s="19"/>
      <c r="L187" s="39"/>
      <c r="M187" s="44"/>
      <c r="N187" s="53">
        <v>0.78</v>
      </c>
      <c r="O187" s="42">
        <f t="shared" si="8"/>
        <v>78</v>
      </c>
      <c r="P187" s="54">
        <f t="shared" si="9"/>
        <v>95.94</v>
      </c>
      <c r="Q187" t="s">
        <v>1027</v>
      </c>
    </row>
    <row r="188" spans="1:17" x14ac:dyDescent="0.25">
      <c r="A188" s="155" t="s">
        <v>500</v>
      </c>
      <c r="B188" s="157" t="s">
        <v>501</v>
      </c>
      <c r="C188" s="234">
        <v>738720253</v>
      </c>
      <c r="D188" s="242"/>
      <c r="E188" s="218"/>
      <c r="F188" s="16" t="s">
        <v>1239</v>
      </c>
      <c r="G188" s="38" t="s">
        <v>1247</v>
      </c>
      <c r="H188" s="17">
        <v>100</v>
      </c>
      <c r="I188" s="18" t="s">
        <v>208</v>
      </c>
      <c r="J188" s="19"/>
      <c r="K188" s="19"/>
      <c r="L188" s="39"/>
      <c r="M188" s="44"/>
      <c r="N188" s="53">
        <v>0.94</v>
      </c>
      <c r="O188" s="42">
        <f t="shared" si="8"/>
        <v>94</v>
      </c>
      <c r="P188" s="54">
        <f t="shared" si="9"/>
        <v>115.62</v>
      </c>
      <c r="Q188" t="s">
        <v>1027</v>
      </c>
    </row>
    <row r="189" spans="1:17" x14ac:dyDescent="0.25">
      <c r="A189" s="155" t="s">
        <v>500</v>
      </c>
      <c r="B189" s="157" t="s">
        <v>501</v>
      </c>
      <c r="C189" s="234">
        <v>738720255</v>
      </c>
      <c r="D189" s="242"/>
      <c r="E189" s="218"/>
      <c r="F189" s="16" t="s">
        <v>1239</v>
      </c>
      <c r="G189" s="38" t="s">
        <v>1248</v>
      </c>
      <c r="H189" s="17">
        <v>100</v>
      </c>
      <c r="I189" s="18" t="s">
        <v>208</v>
      </c>
      <c r="J189" s="19"/>
      <c r="K189" s="19"/>
      <c r="L189" s="39"/>
      <c r="M189" s="44"/>
      <c r="N189" s="53">
        <v>1.0900000000000001</v>
      </c>
      <c r="O189" s="42">
        <f t="shared" si="8"/>
        <v>109</v>
      </c>
      <c r="P189" s="54">
        <f t="shared" si="9"/>
        <v>134.07</v>
      </c>
      <c r="Q189" t="s">
        <v>1027</v>
      </c>
    </row>
    <row r="190" spans="1:17" x14ac:dyDescent="0.25">
      <c r="A190" s="155" t="s">
        <v>500</v>
      </c>
      <c r="B190" s="157" t="s">
        <v>501</v>
      </c>
      <c r="C190" s="234">
        <v>738720257</v>
      </c>
      <c r="D190" s="242"/>
      <c r="E190" s="218"/>
      <c r="F190" s="16" t="s">
        <v>1239</v>
      </c>
      <c r="G190" s="38" t="s">
        <v>1249</v>
      </c>
      <c r="H190" s="17">
        <v>100</v>
      </c>
      <c r="I190" s="18" t="s">
        <v>208</v>
      </c>
      <c r="J190" s="19"/>
      <c r="K190" s="19"/>
      <c r="L190" s="39"/>
      <c r="M190" s="44"/>
      <c r="N190" s="53">
        <v>1.25</v>
      </c>
      <c r="O190" s="42">
        <f t="shared" si="8"/>
        <v>125</v>
      </c>
      <c r="P190" s="54">
        <f t="shared" si="9"/>
        <v>153.75</v>
      </c>
      <c r="Q190" t="s">
        <v>1027</v>
      </c>
    </row>
    <row r="191" spans="1:17" x14ac:dyDescent="0.25">
      <c r="A191" s="155" t="s">
        <v>500</v>
      </c>
      <c r="B191" s="157" t="s">
        <v>501</v>
      </c>
      <c r="C191" s="234">
        <v>738720259</v>
      </c>
      <c r="D191" s="242"/>
      <c r="E191" s="218"/>
      <c r="F191" s="16" t="s">
        <v>1239</v>
      </c>
      <c r="G191" s="38" t="s">
        <v>1250</v>
      </c>
      <c r="H191" s="17">
        <v>100</v>
      </c>
      <c r="I191" s="18" t="s">
        <v>208</v>
      </c>
      <c r="J191" s="19"/>
      <c r="K191" s="19"/>
      <c r="L191" s="39"/>
      <c r="M191" s="44"/>
      <c r="N191" s="53">
        <v>1.41</v>
      </c>
      <c r="O191" s="42">
        <f t="shared" si="8"/>
        <v>141</v>
      </c>
      <c r="P191" s="54">
        <f t="shared" si="9"/>
        <v>173.43</v>
      </c>
      <c r="Q191" t="s">
        <v>1027</v>
      </c>
    </row>
    <row r="192" spans="1:17" x14ac:dyDescent="0.25">
      <c r="A192" s="155" t="s">
        <v>500</v>
      </c>
      <c r="B192" s="157" t="s">
        <v>501</v>
      </c>
      <c r="C192" s="234">
        <v>738720267</v>
      </c>
      <c r="D192" s="242"/>
      <c r="E192" s="218"/>
      <c r="F192" s="16" t="s">
        <v>1239</v>
      </c>
      <c r="G192" s="38" t="s">
        <v>1251</v>
      </c>
      <c r="H192" s="17">
        <v>100</v>
      </c>
      <c r="I192" s="18" t="s">
        <v>208</v>
      </c>
      <c r="J192" s="19"/>
      <c r="K192" s="19"/>
      <c r="L192" s="39"/>
      <c r="M192" s="44"/>
      <c r="N192" s="53">
        <v>1.56</v>
      </c>
      <c r="O192" s="42">
        <f t="shared" si="8"/>
        <v>156</v>
      </c>
      <c r="P192" s="54">
        <f t="shared" si="9"/>
        <v>191.88</v>
      </c>
      <c r="Q192" t="s">
        <v>1027</v>
      </c>
    </row>
    <row r="193" spans="1:17" x14ac:dyDescent="0.25">
      <c r="A193" s="155" t="s">
        <v>500</v>
      </c>
      <c r="B193" s="157" t="s">
        <v>501</v>
      </c>
      <c r="C193" s="234">
        <v>738720269</v>
      </c>
      <c r="D193" s="242"/>
      <c r="E193" s="218"/>
      <c r="F193" s="16" t="s">
        <v>1239</v>
      </c>
      <c r="G193" s="38" t="s">
        <v>516</v>
      </c>
      <c r="H193" s="17">
        <v>100</v>
      </c>
      <c r="I193" s="18" t="s">
        <v>208</v>
      </c>
      <c r="J193" s="19"/>
      <c r="K193" s="19"/>
      <c r="L193" s="39"/>
      <c r="M193" s="44"/>
      <c r="N193" s="53">
        <v>1.8</v>
      </c>
      <c r="O193" s="42">
        <f t="shared" si="8"/>
        <v>180</v>
      </c>
      <c r="P193" s="54">
        <f t="shared" si="9"/>
        <v>221.4</v>
      </c>
      <c r="Q193" t="s">
        <v>1027</v>
      </c>
    </row>
    <row r="194" spans="1:17" x14ac:dyDescent="0.25">
      <c r="A194" s="155" t="s">
        <v>500</v>
      </c>
      <c r="B194" s="157" t="s">
        <v>501</v>
      </c>
      <c r="C194" s="234">
        <v>738720270</v>
      </c>
      <c r="D194" s="242"/>
      <c r="E194" s="218"/>
      <c r="F194" s="16" t="s">
        <v>1239</v>
      </c>
      <c r="G194" s="38" t="s">
        <v>1252</v>
      </c>
      <c r="H194" s="17">
        <v>100</v>
      </c>
      <c r="I194" s="18" t="s">
        <v>208</v>
      </c>
      <c r="J194" s="19"/>
      <c r="K194" s="19"/>
      <c r="L194" s="39"/>
      <c r="M194" s="44"/>
      <c r="N194" s="53">
        <v>1.87</v>
      </c>
      <c r="O194" s="42">
        <f t="shared" ref="O194:O257" si="10">ROUND(H194*N194, 2)</f>
        <v>187</v>
      </c>
      <c r="P194" s="54">
        <f t="shared" ref="P194:P249" si="11">ROUND(O194*1.23, 2)</f>
        <v>230.01</v>
      </c>
      <c r="Q194" t="s">
        <v>1027</v>
      </c>
    </row>
    <row r="195" spans="1:17" x14ac:dyDescent="0.25">
      <c r="A195" s="155" t="s">
        <v>500</v>
      </c>
      <c r="B195" s="157" t="s">
        <v>501</v>
      </c>
      <c r="C195" s="234">
        <v>738720867</v>
      </c>
      <c r="D195" s="242"/>
      <c r="E195" s="218"/>
      <c r="F195" s="28" t="s">
        <v>1253</v>
      </c>
      <c r="G195" s="38" t="s">
        <v>1177</v>
      </c>
      <c r="H195" s="17">
        <v>200</v>
      </c>
      <c r="I195" s="18" t="s">
        <v>208</v>
      </c>
      <c r="J195" s="19"/>
      <c r="K195" s="19"/>
      <c r="L195" s="39"/>
      <c r="M195" s="44">
        <v>0.38400000000000001</v>
      </c>
      <c r="N195" s="53">
        <v>0.41</v>
      </c>
      <c r="O195" s="42">
        <f t="shared" si="10"/>
        <v>82</v>
      </c>
      <c r="P195" s="54">
        <f t="shared" si="11"/>
        <v>100.86</v>
      </c>
      <c r="Q195" t="s">
        <v>1027</v>
      </c>
    </row>
    <row r="196" spans="1:17" x14ac:dyDescent="0.25">
      <c r="A196" s="155" t="s">
        <v>500</v>
      </c>
      <c r="B196" s="157" t="s">
        <v>501</v>
      </c>
      <c r="C196" s="234">
        <v>738720868</v>
      </c>
      <c r="D196" s="242"/>
      <c r="E196" s="218"/>
      <c r="F196" s="28" t="s">
        <v>1253</v>
      </c>
      <c r="G196" s="38" t="s">
        <v>1179</v>
      </c>
      <c r="H196" s="17">
        <v>200</v>
      </c>
      <c r="I196" s="18" t="s">
        <v>208</v>
      </c>
      <c r="J196" s="19"/>
      <c r="K196" s="19"/>
      <c r="L196" s="39"/>
      <c r="M196" s="44">
        <v>0.43099999999999999</v>
      </c>
      <c r="N196" s="53">
        <v>0.45</v>
      </c>
      <c r="O196" s="42">
        <f t="shared" si="10"/>
        <v>90</v>
      </c>
      <c r="P196" s="54">
        <f t="shared" si="11"/>
        <v>110.7</v>
      </c>
      <c r="Q196" t="s">
        <v>1027</v>
      </c>
    </row>
    <row r="197" spans="1:17" x14ac:dyDescent="0.25">
      <c r="A197" s="155" t="s">
        <v>500</v>
      </c>
      <c r="B197" s="157" t="s">
        <v>501</v>
      </c>
      <c r="C197" s="234">
        <v>738720869</v>
      </c>
      <c r="D197" s="242"/>
      <c r="E197" s="218"/>
      <c r="F197" s="28" t="s">
        <v>1253</v>
      </c>
      <c r="G197" s="38" t="s">
        <v>1180</v>
      </c>
      <c r="H197" s="17">
        <v>200</v>
      </c>
      <c r="I197" s="18" t="s">
        <v>208</v>
      </c>
      <c r="J197" s="19"/>
      <c r="K197" s="19"/>
      <c r="L197" s="39"/>
      <c r="M197" s="44">
        <v>0.47499999999999998</v>
      </c>
      <c r="N197" s="53">
        <v>0.5</v>
      </c>
      <c r="O197" s="42">
        <f t="shared" si="10"/>
        <v>100</v>
      </c>
      <c r="P197" s="54">
        <f t="shared" si="11"/>
        <v>123</v>
      </c>
      <c r="Q197" t="s">
        <v>1027</v>
      </c>
    </row>
    <row r="198" spans="1:17" x14ac:dyDescent="0.25">
      <c r="A198" s="155" t="s">
        <v>500</v>
      </c>
      <c r="B198" s="157" t="s">
        <v>501</v>
      </c>
      <c r="C198" s="234">
        <v>738720870</v>
      </c>
      <c r="D198" s="242"/>
      <c r="E198" s="218"/>
      <c r="F198" s="28" t="s">
        <v>1253</v>
      </c>
      <c r="G198" s="38" t="s">
        <v>1181</v>
      </c>
      <c r="H198" s="17">
        <v>200</v>
      </c>
      <c r="I198" s="18" t="s">
        <v>208</v>
      </c>
      <c r="J198" s="19"/>
      <c r="K198" s="19"/>
      <c r="L198" s="39"/>
      <c r="M198" s="44">
        <v>0.53200000000000003</v>
      </c>
      <c r="N198" s="53">
        <v>0.56000000000000005</v>
      </c>
      <c r="O198" s="42">
        <f t="shared" si="10"/>
        <v>112</v>
      </c>
      <c r="P198" s="54">
        <f t="shared" si="11"/>
        <v>137.76</v>
      </c>
      <c r="Q198" t="s">
        <v>1027</v>
      </c>
    </row>
    <row r="199" spans="1:17" x14ac:dyDescent="0.25">
      <c r="A199" s="155" t="s">
        <v>500</v>
      </c>
      <c r="B199" s="157" t="s">
        <v>501</v>
      </c>
      <c r="C199" s="234">
        <v>738720871</v>
      </c>
      <c r="D199" s="242"/>
      <c r="E199" s="218"/>
      <c r="F199" s="28" t="s">
        <v>1253</v>
      </c>
      <c r="G199" s="38" t="s">
        <v>1182</v>
      </c>
      <c r="H199" s="17">
        <v>200</v>
      </c>
      <c r="I199" s="18" t="s">
        <v>208</v>
      </c>
      <c r="J199" s="19"/>
      <c r="K199" s="19"/>
      <c r="L199" s="39"/>
      <c r="M199" s="44">
        <v>0.61399999999999999</v>
      </c>
      <c r="N199" s="53">
        <v>0.64</v>
      </c>
      <c r="O199" s="42">
        <f t="shared" si="10"/>
        <v>128</v>
      </c>
      <c r="P199" s="54">
        <f t="shared" si="11"/>
        <v>157.44</v>
      </c>
      <c r="Q199" t="s">
        <v>1027</v>
      </c>
    </row>
    <row r="200" spans="1:17" x14ac:dyDescent="0.25">
      <c r="A200" s="155" t="s">
        <v>500</v>
      </c>
      <c r="B200" s="157" t="s">
        <v>501</v>
      </c>
      <c r="C200" s="234">
        <v>738330344</v>
      </c>
      <c r="D200" s="242"/>
      <c r="E200" s="218"/>
      <c r="F200" s="28" t="s">
        <v>1253</v>
      </c>
      <c r="G200" s="38" t="s">
        <v>1183</v>
      </c>
      <c r="H200" s="17">
        <v>100</v>
      </c>
      <c r="I200" s="18" t="s">
        <v>208</v>
      </c>
      <c r="J200" s="19"/>
      <c r="K200" s="19"/>
      <c r="L200" s="39"/>
      <c r="M200" s="44">
        <v>0.73399999999999999</v>
      </c>
      <c r="N200" s="53">
        <v>0.77</v>
      </c>
      <c r="O200" s="42">
        <f t="shared" si="10"/>
        <v>77</v>
      </c>
      <c r="P200" s="54">
        <f t="shared" si="11"/>
        <v>94.71</v>
      </c>
      <c r="Q200" t="s">
        <v>1027</v>
      </c>
    </row>
    <row r="201" spans="1:17" x14ac:dyDescent="0.25">
      <c r="A201" s="155" t="s">
        <v>500</v>
      </c>
      <c r="B201" s="157" t="s">
        <v>501</v>
      </c>
      <c r="C201" s="234">
        <v>738720873</v>
      </c>
      <c r="D201" s="242"/>
      <c r="E201" s="218"/>
      <c r="F201" s="28" t="s">
        <v>1253</v>
      </c>
      <c r="G201" s="38" t="s">
        <v>1184</v>
      </c>
      <c r="H201" s="17">
        <v>100</v>
      </c>
      <c r="I201" s="18" t="s">
        <v>208</v>
      </c>
      <c r="J201" s="19"/>
      <c r="K201" s="19"/>
      <c r="L201" s="39"/>
      <c r="M201" s="44">
        <v>0.83</v>
      </c>
      <c r="N201" s="53">
        <v>0.87</v>
      </c>
      <c r="O201" s="42">
        <f t="shared" si="10"/>
        <v>87</v>
      </c>
      <c r="P201" s="54">
        <f t="shared" si="11"/>
        <v>107.01</v>
      </c>
      <c r="Q201" t="s">
        <v>1027</v>
      </c>
    </row>
    <row r="202" spans="1:17" x14ac:dyDescent="0.25">
      <c r="A202" s="155" t="s">
        <v>500</v>
      </c>
      <c r="B202" s="157" t="s">
        <v>501</v>
      </c>
      <c r="C202" s="234">
        <v>738720874</v>
      </c>
      <c r="D202" s="242"/>
      <c r="E202" s="218"/>
      <c r="F202" s="28" t="s">
        <v>1253</v>
      </c>
      <c r="G202" s="38" t="s">
        <v>1185</v>
      </c>
      <c r="H202" s="17">
        <v>100</v>
      </c>
      <c r="I202" s="18" t="s">
        <v>208</v>
      </c>
      <c r="J202" s="19"/>
      <c r="K202" s="19"/>
      <c r="L202" s="39"/>
      <c r="M202" s="44">
        <v>0.97199999999999998</v>
      </c>
      <c r="N202" s="53">
        <v>1.02</v>
      </c>
      <c r="O202" s="42">
        <f t="shared" si="10"/>
        <v>102</v>
      </c>
      <c r="P202" s="54">
        <f t="shared" si="11"/>
        <v>125.46</v>
      </c>
      <c r="Q202" t="s">
        <v>1027</v>
      </c>
    </row>
    <row r="203" spans="1:17" x14ac:dyDescent="0.25">
      <c r="A203" s="155" t="s">
        <v>500</v>
      </c>
      <c r="B203" s="157" t="s">
        <v>501</v>
      </c>
      <c r="C203" s="234">
        <v>738720875</v>
      </c>
      <c r="D203" s="242"/>
      <c r="E203" s="218"/>
      <c r="F203" s="28" t="s">
        <v>1253</v>
      </c>
      <c r="G203" s="38" t="s">
        <v>1186</v>
      </c>
      <c r="H203" s="17">
        <v>100</v>
      </c>
      <c r="I203" s="18" t="s">
        <v>208</v>
      </c>
      <c r="J203" s="19"/>
      <c r="K203" s="19"/>
      <c r="L203" s="39"/>
      <c r="M203" s="44">
        <v>1.194</v>
      </c>
      <c r="N203" s="53">
        <v>1.25</v>
      </c>
      <c r="O203" s="42">
        <f t="shared" si="10"/>
        <v>125</v>
      </c>
      <c r="P203" s="54">
        <f t="shared" si="11"/>
        <v>153.75</v>
      </c>
      <c r="Q203" t="s">
        <v>1027</v>
      </c>
    </row>
    <row r="204" spans="1:17" x14ac:dyDescent="0.25">
      <c r="A204" s="155" t="s">
        <v>500</v>
      </c>
      <c r="B204" s="157" t="s">
        <v>501</v>
      </c>
      <c r="C204" s="234">
        <v>738720876</v>
      </c>
      <c r="D204" s="242"/>
      <c r="E204" s="218"/>
      <c r="F204" s="28" t="s">
        <v>1253</v>
      </c>
      <c r="G204" s="38" t="s">
        <v>1187</v>
      </c>
      <c r="H204" s="17">
        <v>100</v>
      </c>
      <c r="I204" s="18" t="s">
        <v>208</v>
      </c>
      <c r="J204" s="19"/>
      <c r="K204" s="19"/>
      <c r="L204" s="39"/>
      <c r="M204" s="44">
        <v>1.399</v>
      </c>
      <c r="N204" s="55">
        <v>1.47</v>
      </c>
      <c r="O204" s="42">
        <f t="shared" si="10"/>
        <v>147</v>
      </c>
      <c r="P204" s="54">
        <f t="shared" si="11"/>
        <v>180.81</v>
      </c>
      <c r="Q204" t="s">
        <v>1027</v>
      </c>
    </row>
    <row r="205" spans="1:17" x14ac:dyDescent="0.25">
      <c r="A205" s="155" t="s">
        <v>500</v>
      </c>
      <c r="B205" s="157" t="s">
        <v>501</v>
      </c>
      <c r="C205" s="234">
        <v>738330345</v>
      </c>
      <c r="D205" s="242"/>
      <c r="E205" s="218"/>
      <c r="F205" s="28" t="s">
        <v>1253</v>
      </c>
      <c r="G205" s="38" t="s">
        <v>1188</v>
      </c>
      <c r="H205" s="17">
        <v>100</v>
      </c>
      <c r="I205" s="18" t="s">
        <v>208</v>
      </c>
      <c r="J205" s="19"/>
      <c r="K205" s="19"/>
      <c r="L205" s="39"/>
      <c r="M205" s="44">
        <v>1.6120000000000001</v>
      </c>
      <c r="N205" s="55">
        <v>1.69</v>
      </c>
      <c r="O205" s="42">
        <f t="shared" si="10"/>
        <v>169</v>
      </c>
      <c r="P205" s="54">
        <f t="shared" si="11"/>
        <v>207.87</v>
      </c>
      <c r="Q205" t="s">
        <v>1027</v>
      </c>
    </row>
    <row r="206" spans="1:17" x14ac:dyDescent="0.25">
      <c r="A206" s="155" t="s">
        <v>500</v>
      </c>
      <c r="B206" s="157" t="s">
        <v>501</v>
      </c>
      <c r="C206" s="234">
        <v>738720877</v>
      </c>
      <c r="D206" s="242"/>
      <c r="E206" s="218"/>
      <c r="F206" s="28" t="s">
        <v>1253</v>
      </c>
      <c r="G206" s="38" t="s">
        <v>1189</v>
      </c>
      <c r="H206" s="17">
        <v>100</v>
      </c>
      <c r="I206" s="18" t="s">
        <v>208</v>
      </c>
      <c r="J206" s="19"/>
      <c r="K206" s="19"/>
      <c r="L206" s="39"/>
      <c r="M206" s="44">
        <v>1.698</v>
      </c>
      <c r="N206" s="55">
        <v>1.81</v>
      </c>
      <c r="O206" s="42">
        <f t="shared" si="10"/>
        <v>181</v>
      </c>
      <c r="P206" s="54">
        <f t="shared" si="11"/>
        <v>222.63</v>
      </c>
      <c r="Q206" t="s">
        <v>1027</v>
      </c>
    </row>
    <row r="207" spans="1:17" x14ac:dyDescent="0.25">
      <c r="A207" s="155" t="s">
        <v>500</v>
      </c>
      <c r="B207" s="157" t="s">
        <v>501</v>
      </c>
      <c r="C207" s="234">
        <v>738720878</v>
      </c>
      <c r="D207" s="242"/>
      <c r="E207" s="218"/>
      <c r="F207" s="28" t="s">
        <v>1253</v>
      </c>
      <c r="G207" s="38" t="s">
        <v>1190</v>
      </c>
      <c r="H207" s="17">
        <v>100</v>
      </c>
      <c r="I207" s="18" t="s">
        <v>208</v>
      </c>
      <c r="J207" s="19"/>
      <c r="K207" s="19"/>
      <c r="L207" s="39"/>
      <c r="M207" s="44">
        <v>2.0510000000000002</v>
      </c>
      <c r="N207" s="55">
        <v>2.1800000000000002</v>
      </c>
      <c r="O207" s="42">
        <f t="shared" si="10"/>
        <v>218</v>
      </c>
      <c r="P207" s="54">
        <f t="shared" si="11"/>
        <v>268.14</v>
      </c>
      <c r="Q207" t="s">
        <v>1027</v>
      </c>
    </row>
    <row r="208" spans="1:17" x14ac:dyDescent="0.25">
      <c r="A208" s="155" t="s">
        <v>500</v>
      </c>
      <c r="B208" s="157" t="s">
        <v>501</v>
      </c>
      <c r="C208" s="234">
        <v>738720879</v>
      </c>
      <c r="D208" s="242"/>
      <c r="E208" s="218"/>
      <c r="F208" s="28" t="s">
        <v>1253</v>
      </c>
      <c r="G208" s="38" t="s">
        <v>1191</v>
      </c>
      <c r="H208" s="17">
        <v>100</v>
      </c>
      <c r="I208" s="18" t="s">
        <v>208</v>
      </c>
      <c r="J208" s="19"/>
      <c r="K208" s="19"/>
      <c r="L208" s="39"/>
      <c r="M208" s="44">
        <v>2.2650000000000001</v>
      </c>
      <c r="N208" s="55">
        <v>2.38</v>
      </c>
      <c r="O208" s="42">
        <f t="shared" si="10"/>
        <v>238</v>
      </c>
      <c r="P208" s="54">
        <f t="shared" si="11"/>
        <v>292.74</v>
      </c>
      <c r="Q208" t="s">
        <v>1027</v>
      </c>
    </row>
    <row r="209" spans="1:17" x14ac:dyDescent="0.25">
      <c r="A209" s="155" t="s">
        <v>500</v>
      </c>
      <c r="B209" s="157" t="s">
        <v>501</v>
      </c>
      <c r="C209" s="234">
        <v>738720880</v>
      </c>
      <c r="D209" s="242"/>
      <c r="E209" s="218"/>
      <c r="F209" s="28" t="s">
        <v>1253</v>
      </c>
      <c r="G209" s="38" t="s">
        <v>1192</v>
      </c>
      <c r="H209" s="17">
        <v>50</v>
      </c>
      <c r="I209" s="18" t="s">
        <v>208</v>
      </c>
      <c r="J209" s="19"/>
      <c r="K209" s="19"/>
      <c r="L209" s="39"/>
      <c r="M209" s="44">
        <v>2.4980000000000002</v>
      </c>
      <c r="N209" s="55">
        <v>2.64</v>
      </c>
      <c r="O209" s="42">
        <f t="shared" si="10"/>
        <v>132</v>
      </c>
      <c r="P209" s="54">
        <f t="shared" si="11"/>
        <v>162.36000000000001</v>
      </c>
      <c r="Q209" t="s">
        <v>1027</v>
      </c>
    </row>
    <row r="210" spans="1:17" x14ac:dyDescent="0.25">
      <c r="A210" s="155" t="s">
        <v>500</v>
      </c>
      <c r="B210" s="157" t="s">
        <v>501</v>
      </c>
      <c r="C210" s="234">
        <v>738720881</v>
      </c>
      <c r="D210" s="242"/>
      <c r="E210" s="218"/>
      <c r="F210" s="28" t="s">
        <v>1253</v>
      </c>
      <c r="G210" s="38" t="s">
        <v>1193</v>
      </c>
      <c r="H210" s="17">
        <v>50</v>
      </c>
      <c r="I210" s="18" t="s">
        <v>208</v>
      </c>
      <c r="J210" s="19"/>
      <c r="K210" s="19"/>
      <c r="L210" s="39"/>
      <c r="M210" s="44">
        <v>2.77</v>
      </c>
      <c r="N210" s="55">
        <v>2.92</v>
      </c>
      <c r="O210" s="42">
        <f t="shared" si="10"/>
        <v>146</v>
      </c>
      <c r="P210" s="54">
        <f t="shared" si="11"/>
        <v>179.58</v>
      </c>
      <c r="Q210" t="s">
        <v>1027</v>
      </c>
    </row>
    <row r="211" spans="1:17" x14ac:dyDescent="0.25">
      <c r="A211" s="155" t="s">
        <v>500</v>
      </c>
      <c r="B211" s="157" t="s">
        <v>501</v>
      </c>
      <c r="C211" s="234">
        <v>738720882</v>
      </c>
      <c r="D211" s="242"/>
      <c r="E211" s="218"/>
      <c r="F211" s="28" t="s">
        <v>1253</v>
      </c>
      <c r="G211" s="38" t="s">
        <v>1194</v>
      </c>
      <c r="H211" s="17">
        <v>50</v>
      </c>
      <c r="I211" s="18" t="s">
        <v>208</v>
      </c>
      <c r="J211" s="19"/>
      <c r="K211" s="19"/>
      <c r="L211" s="39"/>
      <c r="M211" s="44">
        <v>2.984</v>
      </c>
      <c r="N211" s="55">
        <v>3.14</v>
      </c>
      <c r="O211" s="42">
        <f t="shared" si="10"/>
        <v>157</v>
      </c>
      <c r="P211" s="54">
        <f t="shared" si="11"/>
        <v>193.11</v>
      </c>
      <c r="Q211" t="s">
        <v>1027</v>
      </c>
    </row>
    <row r="212" spans="1:17" x14ac:dyDescent="0.25">
      <c r="A212" s="155" t="s">
        <v>500</v>
      </c>
      <c r="B212" s="157" t="s">
        <v>501</v>
      </c>
      <c r="C212" s="234">
        <v>738720883</v>
      </c>
      <c r="D212" s="242"/>
      <c r="E212" s="218"/>
      <c r="F212" s="28" t="s">
        <v>1253</v>
      </c>
      <c r="G212" s="38" t="s">
        <v>1195</v>
      </c>
      <c r="H212" s="17">
        <v>50</v>
      </c>
      <c r="I212" s="18" t="s">
        <v>208</v>
      </c>
      <c r="J212" s="19"/>
      <c r="K212" s="19"/>
      <c r="L212" s="39"/>
      <c r="M212" s="44">
        <v>3.2949999999999999</v>
      </c>
      <c r="N212" s="55">
        <v>3.48</v>
      </c>
      <c r="O212" s="42">
        <f t="shared" si="10"/>
        <v>174</v>
      </c>
      <c r="P212" s="54">
        <f t="shared" si="11"/>
        <v>214.02</v>
      </c>
      <c r="Q212" t="s">
        <v>1027</v>
      </c>
    </row>
    <row r="213" spans="1:17" x14ac:dyDescent="0.25">
      <c r="A213" s="155" t="s">
        <v>500</v>
      </c>
      <c r="B213" s="157" t="s">
        <v>501</v>
      </c>
      <c r="C213" s="234">
        <v>738721029</v>
      </c>
      <c r="D213" s="242"/>
      <c r="E213" s="218"/>
      <c r="F213" s="28" t="s">
        <v>1254</v>
      </c>
      <c r="G213" s="24" t="s">
        <v>1176</v>
      </c>
      <c r="H213" s="25">
        <v>200</v>
      </c>
      <c r="I213" s="26" t="s">
        <v>208</v>
      </c>
      <c r="J213" s="26"/>
      <c r="K213" s="27"/>
      <c r="L213" s="26"/>
      <c r="M213" s="45"/>
      <c r="N213" s="55">
        <v>0.32</v>
      </c>
      <c r="O213" s="42">
        <f t="shared" si="10"/>
        <v>64</v>
      </c>
      <c r="P213" s="54">
        <f t="shared" si="11"/>
        <v>78.72</v>
      </c>
      <c r="Q213" t="s">
        <v>1027</v>
      </c>
    </row>
    <row r="214" spans="1:17" x14ac:dyDescent="0.25">
      <c r="A214" s="155" t="s">
        <v>500</v>
      </c>
      <c r="B214" s="157" t="s">
        <v>501</v>
      </c>
      <c r="C214" s="234">
        <v>738721048</v>
      </c>
      <c r="D214" s="242"/>
      <c r="E214" s="218"/>
      <c r="F214" s="28" t="s">
        <v>1254</v>
      </c>
      <c r="G214" s="24" t="s">
        <v>1177</v>
      </c>
      <c r="H214" s="25">
        <v>200</v>
      </c>
      <c r="I214" s="26" t="s">
        <v>208</v>
      </c>
      <c r="J214" s="26"/>
      <c r="K214" s="27"/>
      <c r="L214" s="26"/>
      <c r="M214" s="45"/>
      <c r="N214" s="55">
        <v>0.33</v>
      </c>
      <c r="O214" s="42">
        <f t="shared" si="10"/>
        <v>66</v>
      </c>
      <c r="P214" s="54">
        <f t="shared" si="11"/>
        <v>81.180000000000007</v>
      </c>
      <c r="Q214" t="s">
        <v>1027</v>
      </c>
    </row>
    <row r="215" spans="1:17" x14ac:dyDescent="0.25">
      <c r="A215" s="155" t="s">
        <v>500</v>
      </c>
      <c r="B215" s="157" t="s">
        <v>501</v>
      </c>
      <c r="C215" s="234">
        <v>738721049</v>
      </c>
      <c r="D215" s="242"/>
      <c r="E215" s="218"/>
      <c r="F215" s="28" t="s">
        <v>1254</v>
      </c>
      <c r="G215" s="24" t="s">
        <v>1179</v>
      </c>
      <c r="H215" s="25">
        <v>200</v>
      </c>
      <c r="I215" s="26" t="s">
        <v>208</v>
      </c>
      <c r="J215" s="26"/>
      <c r="K215" s="27"/>
      <c r="L215" s="26"/>
      <c r="M215" s="45">
        <v>0.33800000000000002</v>
      </c>
      <c r="N215" s="55">
        <v>0.35</v>
      </c>
      <c r="O215" s="42">
        <f t="shared" si="10"/>
        <v>70</v>
      </c>
      <c r="P215" s="54">
        <f t="shared" si="11"/>
        <v>86.1</v>
      </c>
      <c r="Q215" t="s">
        <v>1027</v>
      </c>
    </row>
    <row r="216" spans="1:17" x14ac:dyDescent="0.25">
      <c r="A216" s="155" t="s">
        <v>500</v>
      </c>
      <c r="B216" s="157" t="s">
        <v>501</v>
      </c>
      <c r="C216" s="234"/>
      <c r="D216" s="242"/>
      <c r="E216" s="218"/>
      <c r="F216" s="28" t="s">
        <v>1254</v>
      </c>
      <c r="G216" s="24" t="s">
        <v>1180</v>
      </c>
      <c r="H216" s="25">
        <v>200</v>
      </c>
      <c r="I216" s="26" t="s">
        <v>208</v>
      </c>
      <c r="J216" s="26"/>
      <c r="K216" s="27"/>
      <c r="L216" s="26"/>
      <c r="M216" s="45">
        <v>0.36099999999999999</v>
      </c>
      <c r="N216" s="53">
        <v>0.38</v>
      </c>
      <c r="O216" s="42">
        <f t="shared" si="10"/>
        <v>76</v>
      </c>
      <c r="P216" s="54">
        <f t="shared" si="11"/>
        <v>93.48</v>
      </c>
      <c r="Q216" t="s">
        <v>1027</v>
      </c>
    </row>
    <row r="217" spans="1:17" x14ac:dyDescent="0.25">
      <c r="A217" s="155" t="s">
        <v>500</v>
      </c>
      <c r="B217" s="157" t="s">
        <v>501</v>
      </c>
      <c r="C217" s="234"/>
      <c r="D217" s="242"/>
      <c r="E217" s="218"/>
      <c r="F217" s="28" t="s">
        <v>1254</v>
      </c>
      <c r="G217" s="24" t="s">
        <v>1181</v>
      </c>
      <c r="H217" s="25">
        <v>200</v>
      </c>
      <c r="I217" s="26" t="s">
        <v>208</v>
      </c>
      <c r="J217" s="26"/>
      <c r="K217" s="27"/>
      <c r="L217" s="26"/>
      <c r="M217" s="45">
        <v>0.39500000000000002</v>
      </c>
      <c r="N217" s="53">
        <v>0.41</v>
      </c>
      <c r="O217" s="42">
        <f t="shared" si="10"/>
        <v>82</v>
      </c>
      <c r="P217" s="54">
        <f t="shared" si="11"/>
        <v>100.86</v>
      </c>
      <c r="Q217" t="s">
        <v>1027</v>
      </c>
    </row>
    <row r="218" spans="1:17" x14ac:dyDescent="0.25">
      <c r="A218" s="155" t="s">
        <v>500</v>
      </c>
      <c r="B218" s="157" t="s">
        <v>501</v>
      </c>
      <c r="C218" s="234"/>
      <c r="D218" s="242"/>
      <c r="E218" s="218"/>
      <c r="F218" s="28" t="s">
        <v>1254</v>
      </c>
      <c r="G218" s="24" t="s">
        <v>1182</v>
      </c>
      <c r="H218" s="25">
        <v>200</v>
      </c>
      <c r="I218" s="26" t="s">
        <v>208</v>
      </c>
      <c r="J218" s="26"/>
      <c r="K218" s="27"/>
      <c r="L218" s="26"/>
      <c r="M218" s="45">
        <v>0.435</v>
      </c>
      <c r="N218" s="53">
        <v>0.45</v>
      </c>
      <c r="O218" s="42">
        <f t="shared" si="10"/>
        <v>90</v>
      </c>
      <c r="P218" s="54">
        <f t="shared" si="11"/>
        <v>110.7</v>
      </c>
      <c r="Q218" t="s">
        <v>1027</v>
      </c>
    </row>
    <row r="219" spans="1:17" x14ac:dyDescent="0.25">
      <c r="A219" s="155" t="s">
        <v>500</v>
      </c>
      <c r="B219" s="157" t="s">
        <v>501</v>
      </c>
      <c r="C219" s="234"/>
      <c r="D219" s="242"/>
      <c r="E219" s="218"/>
      <c r="F219" s="28" t="s">
        <v>1254</v>
      </c>
      <c r="G219" s="24" t="s">
        <v>1183</v>
      </c>
      <c r="H219" s="17">
        <v>100</v>
      </c>
      <c r="I219" s="18" t="s">
        <v>208</v>
      </c>
      <c r="J219" s="26"/>
      <c r="K219" s="27"/>
      <c r="L219" s="26"/>
      <c r="M219" s="45">
        <v>0.48399999999999999</v>
      </c>
      <c r="N219" s="53">
        <v>0.51</v>
      </c>
      <c r="O219" s="42">
        <f t="shared" si="10"/>
        <v>51</v>
      </c>
      <c r="P219" s="54">
        <f t="shared" si="11"/>
        <v>62.73</v>
      </c>
      <c r="Q219" t="s">
        <v>1027</v>
      </c>
    </row>
    <row r="220" spans="1:17" x14ac:dyDescent="0.25">
      <c r="A220" s="155" t="s">
        <v>500</v>
      </c>
      <c r="B220" s="157" t="s">
        <v>501</v>
      </c>
      <c r="C220" s="234"/>
      <c r="D220" s="242"/>
      <c r="E220" s="218"/>
      <c r="F220" s="28" t="s">
        <v>1254</v>
      </c>
      <c r="G220" s="24" t="s">
        <v>1184</v>
      </c>
      <c r="H220" s="17">
        <v>100</v>
      </c>
      <c r="I220" s="18" t="s">
        <v>208</v>
      </c>
      <c r="J220" s="26"/>
      <c r="K220" s="27"/>
      <c r="L220" s="26"/>
      <c r="M220" s="45">
        <v>0.57899999999999996</v>
      </c>
      <c r="N220" s="53">
        <v>0.61</v>
      </c>
      <c r="O220" s="42">
        <f t="shared" si="10"/>
        <v>61</v>
      </c>
      <c r="P220" s="54">
        <f t="shared" si="11"/>
        <v>75.03</v>
      </c>
      <c r="Q220" t="s">
        <v>1027</v>
      </c>
    </row>
    <row r="221" spans="1:17" x14ac:dyDescent="0.25">
      <c r="A221" s="155" t="s">
        <v>500</v>
      </c>
      <c r="B221" s="157" t="s">
        <v>501</v>
      </c>
      <c r="C221" s="234"/>
      <c r="D221" s="242"/>
      <c r="E221" s="218"/>
      <c r="F221" s="28" t="s">
        <v>1254</v>
      </c>
      <c r="G221" s="24" t="s">
        <v>1185</v>
      </c>
      <c r="H221" s="17">
        <v>100</v>
      </c>
      <c r="I221" s="18" t="s">
        <v>208</v>
      </c>
      <c r="J221" s="26"/>
      <c r="K221" s="27"/>
      <c r="L221" s="26"/>
      <c r="M221" s="45">
        <v>0.67600000000000005</v>
      </c>
      <c r="N221" s="53">
        <v>0.71</v>
      </c>
      <c r="O221" s="42">
        <f t="shared" si="10"/>
        <v>71</v>
      </c>
      <c r="P221" s="54">
        <f t="shared" si="11"/>
        <v>87.33</v>
      </c>
      <c r="Q221" t="s">
        <v>1027</v>
      </c>
    </row>
    <row r="222" spans="1:17" x14ac:dyDescent="0.25">
      <c r="A222" s="155" t="s">
        <v>500</v>
      </c>
      <c r="B222" s="157" t="s">
        <v>501</v>
      </c>
      <c r="C222" s="234"/>
      <c r="D222" s="242"/>
      <c r="E222" s="218"/>
      <c r="F222" s="28" t="s">
        <v>1254</v>
      </c>
      <c r="G222" s="24" t="s">
        <v>1186</v>
      </c>
      <c r="H222" s="17">
        <v>100</v>
      </c>
      <c r="I222" s="18" t="s">
        <v>208</v>
      </c>
      <c r="J222" s="26"/>
      <c r="K222" s="27"/>
      <c r="L222" s="26"/>
      <c r="M222" s="45">
        <v>0.76300000000000001</v>
      </c>
      <c r="N222" s="53">
        <v>0.8</v>
      </c>
      <c r="O222" s="42">
        <f t="shared" si="10"/>
        <v>80</v>
      </c>
      <c r="P222" s="54">
        <f t="shared" si="11"/>
        <v>98.4</v>
      </c>
      <c r="Q222" t="s">
        <v>1027</v>
      </c>
    </row>
    <row r="223" spans="1:17" x14ac:dyDescent="0.25">
      <c r="A223" s="155" t="s">
        <v>500</v>
      </c>
      <c r="B223" s="157" t="s">
        <v>501</v>
      </c>
      <c r="C223" s="234"/>
      <c r="D223" s="242"/>
      <c r="E223" s="218"/>
      <c r="F223" s="28" t="s">
        <v>1254</v>
      </c>
      <c r="G223" s="24" t="s">
        <v>1187</v>
      </c>
      <c r="H223" s="17">
        <v>100</v>
      </c>
      <c r="I223" s="18" t="s">
        <v>208</v>
      </c>
      <c r="J223" s="26"/>
      <c r="K223" s="27"/>
      <c r="L223" s="26"/>
      <c r="M223" s="45">
        <v>0.85699999999999998</v>
      </c>
      <c r="N223" s="53">
        <v>0.9</v>
      </c>
      <c r="O223" s="42">
        <f t="shared" si="10"/>
        <v>90</v>
      </c>
      <c r="P223" s="54">
        <f t="shared" si="11"/>
        <v>110.7</v>
      </c>
      <c r="Q223" t="s">
        <v>1027</v>
      </c>
    </row>
    <row r="224" spans="1:17" x14ac:dyDescent="0.25">
      <c r="A224" s="155" t="s">
        <v>500</v>
      </c>
      <c r="B224" s="157" t="s">
        <v>501</v>
      </c>
      <c r="C224" s="234">
        <v>746081015</v>
      </c>
      <c r="D224" s="242" t="s">
        <v>1255</v>
      </c>
      <c r="E224" s="218"/>
      <c r="F224" s="28" t="s">
        <v>1256</v>
      </c>
      <c r="G224" s="40"/>
      <c r="H224" s="17">
        <v>100</v>
      </c>
      <c r="I224" s="18" t="s">
        <v>208</v>
      </c>
      <c r="J224" s="26"/>
      <c r="K224" s="27"/>
      <c r="L224" s="26"/>
      <c r="M224" s="45">
        <v>0.16400000000000001</v>
      </c>
      <c r="N224" s="53">
        <v>0.16</v>
      </c>
      <c r="O224" s="42">
        <f t="shared" si="10"/>
        <v>16</v>
      </c>
      <c r="P224" s="54">
        <f t="shared" si="11"/>
        <v>19.68</v>
      </c>
      <c r="Q224" t="s">
        <v>1027</v>
      </c>
    </row>
    <row r="225" spans="1:17" x14ac:dyDescent="0.25">
      <c r="A225" s="155" t="s">
        <v>500</v>
      </c>
      <c r="B225" s="157" t="s">
        <v>501</v>
      </c>
      <c r="C225" s="234">
        <v>746081016</v>
      </c>
      <c r="D225" s="242"/>
      <c r="E225" s="218"/>
      <c r="F225" s="28" t="s">
        <v>1257</v>
      </c>
      <c r="G225" s="36"/>
      <c r="H225" s="17">
        <v>100</v>
      </c>
      <c r="I225" s="18" t="s">
        <v>208</v>
      </c>
      <c r="J225" s="19"/>
      <c r="K225" s="19"/>
      <c r="L225" s="39"/>
      <c r="M225" s="44">
        <v>6.4000000000000001E-2</v>
      </c>
      <c r="N225" s="53">
        <v>7.0000000000000007E-2</v>
      </c>
      <c r="O225" s="42">
        <f t="shared" si="10"/>
        <v>7</v>
      </c>
      <c r="P225" s="54">
        <f t="shared" si="11"/>
        <v>8.61</v>
      </c>
      <c r="Q225" t="s">
        <v>1027</v>
      </c>
    </row>
    <row r="226" spans="1:17" x14ac:dyDescent="0.25">
      <c r="A226" s="155" t="s">
        <v>500</v>
      </c>
      <c r="B226" s="157" t="s">
        <v>501</v>
      </c>
      <c r="C226" s="234">
        <v>738720281</v>
      </c>
      <c r="D226" s="242"/>
      <c r="E226" s="218"/>
      <c r="F226" s="28" t="s">
        <v>1258</v>
      </c>
      <c r="G226" s="36"/>
      <c r="H226" s="17">
        <v>100</v>
      </c>
      <c r="I226" s="18" t="s">
        <v>208</v>
      </c>
      <c r="J226" s="19"/>
      <c r="K226" s="19"/>
      <c r="L226" s="39"/>
      <c r="M226" s="44">
        <v>5.1999999999999998E-2</v>
      </c>
      <c r="N226" s="53">
        <v>0.06</v>
      </c>
      <c r="O226" s="42">
        <f t="shared" si="10"/>
        <v>6</v>
      </c>
      <c r="P226" s="54">
        <f t="shared" si="11"/>
        <v>7.38</v>
      </c>
      <c r="Q226" t="s">
        <v>1027</v>
      </c>
    </row>
    <row r="227" spans="1:17" x14ac:dyDescent="0.25">
      <c r="A227" s="155" t="s">
        <v>500</v>
      </c>
      <c r="B227" s="157" t="s">
        <v>501</v>
      </c>
      <c r="C227" s="234">
        <v>738720816</v>
      </c>
      <c r="D227" s="242"/>
      <c r="E227" s="218"/>
      <c r="F227" s="28" t="s">
        <v>1259</v>
      </c>
      <c r="G227" s="36"/>
      <c r="H227" s="17">
        <v>1</v>
      </c>
      <c r="I227" s="18" t="s">
        <v>208</v>
      </c>
      <c r="J227" s="19"/>
      <c r="K227" s="19"/>
      <c r="L227" s="39" t="s">
        <v>42</v>
      </c>
      <c r="M227" s="44">
        <v>34.659999999999997</v>
      </c>
      <c r="N227" s="53">
        <v>36.71</v>
      </c>
      <c r="O227" s="42">
        <f t="shared" si="10"/>
        <v>36.71</v>
      </c>
      <c r="P227" s="54">
        <f t="shared" si="11"/>
        <v>45.15</v>
      </c>
      <c r="Q227" t="s">
        <v>1045</v>
      </c>
    </row>
    <row r="228" spans="1:17" x14ac:dyDescent="0.25">
      <c r="A228" s="155" t="s">
        <v>500</v>
      </c>
      <c r="B228" s="157" t="s">
        <v>501</v>
      </c>
      <c r="C228" s="234">
        <v>738720346</v>
      </c>
      <c r="D228" s="242"/>
      <c r="E228" s="218"/>
      <c r="F228" s="28" t="s">
        <v>1260</v>
      </c>
      <c r="G228" s="36"/>
      <c r="H228" s="17">
        <v>1</v>
      </c>
      <c r="I228" s="18" t="s">
        <v>208</v>
      </c>
      <c r="J228" s="19"/>
      <c r="K228" s="19"/>
      <c r="L228" s="39" t="s">
        <v>42</v>
      </c>
      <c r="M228" s="44">
        <v>34.659999999999997</v>
      </c>
      <c r="N228" s="53">
        <v>36.71</v>
      </c>
      <c r="O228" s="42">
        <f t="shared" si="10"/>
        <v>36.71</v>
      </c>
      <c r="P228" s="54">
        <f t="shared" si="11"/>
        <v>45.15</v>
      </c>
      <c r="Q228" t="s">
        <v>1045</v>
      </c>
    </row>
    <row r="229" spans="1:17" x14ac:dyDescent="0.25">
      <c r="A229" s="155" t="s">
        <v>500</v>
      </c>
      <c r="B229" s="157" t="s">
        <v>501</v>
      </c>
      <c r="C229" s="234">
        <v>738720279</v>
      </c>
      <c r="D229" s="242"/>
      <c r="E229" s="218"/>
      <c r="F229" s="28" t="s">
        <v>1261</v>
      </c>
      <c r="G229" s="38"/>
      <c r="H229" s="17">
        <v>200</v>
      </c>
      <c r="I229" s="18" t="s">
        <v>208</v>
      </c>
      <c r="J229" s="19"/>
      <c r="K229" s="19"/>
      <c r="L229" s="39"/>
      <c r="M229" s="44"/>
      <c r="N229" s="53">
        <v>0.21</v>
      </c>
      <c r="O229" s="42">
        <f t="shared" si="10"/>
        <v>42</v>
      </c>
      <c r="P229" s="54">
        <f t="shared" si="11"/>
        <v>51.66</v>
      </c>
      <c r="Q229" t="s">
        <v>1027</v>
      </c>
    </row>
    <row r="230" spans="1:17" x14ac:dyDescent="0.25">
      <c r="A230" s="155" t="s">
        <v>500</v>
      </c>
      <c r="B230" s="157" t="s">
        <v>501</v>
      </c>
      <c r="C230" s="234">
        <v>738720278</v>
      </c>
      <c r="D230" s="242"/>
      <c r="E230" s="218"/>
      <c r="F230" s="28" t="s">
        <v>1262</v>
      </c>
      <c r="G230" s="38"/>
      <c r="H230" s="17">
        <v>200</v>
      </c>
      <c r="I230" s="18" t="s">
        <v>208</v>
      </c>
      <c r="J230" s="19"/>
      <c r="K230" s="19"/>
      <c r="L230" s="39"/>
      <c r="M230" s="44"/>
      <c r="N230" s="53">
        <v>0.31</v>
      </c>
      <c r="O230" s="42">
        <f t="shared" si="10"/>
        <v>62</v>
      </c>
      <c r="P230" s="54">
        <f t="shared" si="11"/>
        <v>76.260000000000005</v>
      </c>
      <c r="Q230" t="s">
        <v>1027</v>
      </c>
    </row>
    <row r="231" spans="1:17" x14ac:dyDescent="0.25">
      <c r="A231" s="155" t="s">
        <v>500</v>
      </c>
      <c r="B231" s="157" t="s">
        <v>501</v>
      </c>
      <c r="C231" s="234"/>
      <c r="D231" s="242"/>
      <c r="E231" s="218"/>
      <c r="F231" s="28" t="s">
        <v>1263</v>
      </c>
      <c r="G231" s="38"/>
      <c r="H231" s="17">
        <v>100</v>
      </c>
      <c r="I231" s="18" t="s">
        <v>208</v>
      </c>
      <c r="J231" s="19"/>
      <c r="K231" s="19"/>
      <c r="L231" s="39"/>
      <c r="M231" s="44"/>
      <c r="N231" s="53">
        <v>0.4</v>
      </c>
      <c r="O231" s="42">
        <f t="shared" si="10"/>
        <v>40</v>
      </c>
      <c r="P231" s="54">
        <f t="shared" si="11"/>
        <v>49.2</v>
      </c>
      <c r="Q231" t="s">
        <v>1027</v>
      </c>
    </row>
    <row r="232" spans="1:17" x14ac:dyDescent="0.25">
      <c r="A232" s="155" t="s">
        <v>500</v>
      </c>
      <c r="B232" s="157" t="s">
        <v>501</v>
      </c>
      <c r="C232" s="234">
        <v>738721094</v>
      </c>
      <c r="D232" s="242" t="s">
        <v>1264</v>
      </c>
      <c r="E232" s="218"/>
      <c r="F232" s="28" t="s">
        <v>1265</v>
      </c>
      <c r="G232" s="38"/>
      <c r="H232" s="17">
        <v>100</v>
      </c>
      <c r="I232" s="18" t="s">
        <v>208</v>
      </c>
      <c r="J232" s="19"/>
      <c r="K232" s="19"/>
      <c r="L232" s="39"/>
      <c r="M232" s="44"/>
      <c r="N232" s="53">
        <v>0.5</v>
      </c>
      <c r="O232" s="42">
        <f t="shared" si="10"/>
        <v>50</v>
      </c>
      <c r="P232" s="54">
        <f t="shared" si="11"/>
        <v>61.5</v>
      </c>
      <c r="Q232" t="s">
        <v>1027</v>
      </c>
    </row>
    <row r="233" spans="1:17" x14ac:dyDescent="0.25">
      <c r="A233" s="155" t="s">
        <v>500</v>
      </c>
      <c r="B233" s="157" t="s">
        <v>501</v>
      </c>
      <c r="C233" s="234">
        <v>738720631</v>
      </c>
      <c r="D233" s="242"/>
      <c r="E233" s="218"/>
      <c r="F233" s="16" t="s">
        <v>1266</v>
      </c>
      <c r="G233" s="38" t="s">
        <v>1177</v>
      </c>
      <c r="H233" s="17">
        <v>100</v>
      </c>
      <c r="I233" s="18" t="s">
        <v>208</v>
      </c>
      <c r="J233" s="19"/>
      <c r="K233" s="19"/>
      <c r="L233" s="39"/>
      <c r="M233" s="44">
        <v>0.42</v>
      </c>
      <c r="N233" s="53">
        <v>0.42</v>
      </c>
      <c r="O233" s="42">
        <f t="shared" si="10"/>
        <v>42</v>
      </c>
      <c r="P233" s="54">
        <f t="shared" si="11"/>
        <v>51.66</v>
      </c>
      <c r="Q233" t="s">
        <v>1027</v>
      </c>
    </row>
    <row r="234" spans="1:17" x14ac:dyDescent="0.25">
      <c r="A234" s="155" t="s">
        <v>500</v>
      </c>
      <c r="B234" s="157" t="s">
        <v>501</v>
      </c>
      <c r="C234" s="234">
        <v>738720632</v>
      </c>
      <c r="D234" s="242"/>
      <c r="E234" s="218"/>
      <c r="F234" s="16" t="s">
        <v>1266</v>
      </c>
      <c r="G234" s="38" t="s">
        <v>1179</v>
      </c>
      <c r="H234" s="17">
        <v>100</v>
      </c>
      <c r="I234" s="18" t="s">
        <v>208</v>
      </c>
      <c r="J234" s="19"/>
      <c r="K234" s="19"/>
      <c r="L234" s="39"/>
      <c r="M234" s="44">
        <v>0.48199999999999998</v>
      </c>
      <c r="N234" s="53">
        <v>0.48</v>
      </c>
      <c r="O234" s="42">
        <f t="shared" si="10"/>
        <v>48</v>
      </c>
      <c r="P234" s="54">
        <f t="shared" si="11"/>
        <v>59.04</v>
      </c>
      <c r="Q234" t="s">
        <v>1027</v>
      </c>
    </row>
    <row r="235" spans="1:17" x14ac:dyDescent="0.25">
      <c r="A235" s="155" t="s">
        <v>500</v>
      </c>
      <c r="B235" s="157" t="s">
        <v>501</v>
      </c>
      <c r="C235" s="234">
        <v>738720633</v>
      </c>
      <c r="D235" s="242"/>
      <c r="E235" s="218"/>
      <c r="F235" s="16" t="s">
        <v>1266</v>
      </c>
      <c r="G235" s="38" t="s">
        <v>1180</v>
      </c>
      <c r="H235" s="17">
        <v>100</v>
      </c>
      <c r="I235" s="18" t="s">
        <v>208</v>
      </c>
      <c r="J235" s="19"/>
      <c r="K235" s="19"/>
      <c r="L235" s="39"/>
      <c r="M235" s="44">
        <v>0.58699999999999997</v>
      </c>
      <c r="N235" s="53">
        <v>0.57999999999999996</v>
      </c>
      <c r="O235" s="42">
        <f t="shared" si="10"/>
        <v>58</v>
      </c>
      <c r="P235" s="54">
        <f t="shared" si="11"/>
        <v>71.34</v>
      </c>
      <c r="Q235" t="s">
        <v>1027</v>
      </c>
    </row>
    <row r="236" spans="1:17" x14ac:dyDescent="0.25">
      <c r="A236" s="155" t="s">
        <v>500</v>
      </c>
      <c r="B236" s="157" t="s">
        <v>501</v>
      </c>
      <c r="C236" s="234">
        <v>738720634</v>
      </c>
      <c r="D236" s="242"/>
      <c r="E236" s="218"/>
      <c r="F236" s="16" t="s">
        <v>1266</v>
      </c>
      <c r="G236" s="38" t="s">
        <v>1181</v>
      </c>
      <c r="H236" s="17">
        <v>100</v>
      </c>
      <c r="I236" s="18" t="s">
        <v>208</v>
      </c>
      <c r="J236" s="19"/>
      <c r="K236" s="19"/>
      <c r="L236" s="39"/>
      <c r="M236" s="44">
        <v>0.65</v>
      </c>
      <c r="N236" s="53">
        <v>0.65</v>
      </c>
      <c r="O236" s="42">
        <f t="shared" si="10"/>
        <v>65</v>
      </c>
      <c r="P236" s="54">
        <f t="shared" si="11"/>
        <v>79.95</v>
      </c>
      <c r="Q236" t="s">
        <v>1027</v>
      </c>
    </row>
    <row r="237" spans="1:17" x14ac:dyDescent="0.25">
      <c r="A237" s="155" t="s">
        <v>500</v>
      </c>
      <c r="B237" s="157" t="s">
        <v>501</v>
      </c>
      <c r="C237" s="234">
        <v>738720635</v>
      </c>
      <c r="D237" s="242"/>
      <c r="E237" s="218"/>
      <c r="F237" s="16" t="s">
        <v>1266</v>
      </c>
      <c r="G237" s="38" t="s">
        <v>1182</v>
      </c>
      <c r="H237" s="17">
        <v>100</v>
      </c>
      <c r="I237" s="18" t="s">
        <v>208</v>
      </c>
      <c r="J237" s="19"/>
      <c r="K237" s="19"/>
      <c r="L237" s="39"/>
      <c r="M237" s="44">
        <v>0.78600000000000003</v>
      </c>
      <c r="N237" s="53">
        <v>0.78</v>
      </c>
      <c r="O237" s="42">
        <f t="shared" si="10"/>
        <v>78</v>
      </c>
      <c r="P237" s="54">
        <f t="shared" si="11"/>
        <v>95.94</v>
      </c>
      <c r="Q237" t="s">
        <v>1027</v>
      </c>
    </row>
    <row r="238" spans="1:17" x14ac:dyDescent="0.25">
      <c r="A238" s="155" t="s">
        <v>500</v>
      </c>
      <c r="B238" s="157" t="s">
        <v>501</v>
      </c>
      <c r="C238" s="234">
        <v>738720636</v>
      </c>
      <c r="D238" s="242"/>
      <c r="E238" s="218"/>
      <c r="F238" s="16" t="s">
        <v>1266</v>
      </c>
      <c r="G238" s="38" t="s">
        <v>1183</v>
      </c>
      <c r="H238" s="17">
        <v>100</v>
      </c>
      <c r="I238" s="18" t="s">
        <v>208</v>
      </c>
      <c r="J238" s="19"/>
      <c r="K238" s="19"/>
      <c r="L238" s="39"/>
      <c r="M238" s="44">
        <v>0.83699999999999997</v>
      </c>
      <c r="N238" s="53">
        <v>0.83</v>
      </c>
      <c r="O238" s="42">
        <f t="shared" si="10"/>
        <v>83</v>
      </c>
      <c r="P238" s="54">
        <f t="shared" si="11"/>
        <v>102.09</v>
      </c>
      <c r="Q238" t="s">
        <v>1027</v>
      </c>
    </row>
    <row r="239" spans="1:17" x14ac:dyDescent="0.25">
      <c r="A239" s="155" t="s">
        <v>500</v>
      </c>
      <c r="B239" s="157" t="s">
        <v>501</v>
      </c>
      <c r="C239" s="234">
        <v>738720637</v>
      </c>
      <c r="D239" s="242"/>
      <c r="E239" s="218"/>
      <c r="F239" s="16" t="s">
        <v>1266</v>
      </c>
      <c r="G239" s="38" t="s">
        <v>1184</v>
      </c>
      <c r="H239" s="17">
        <v>100</v>
      </c>
      <c r="I239" s="18" t="s">
        <v>208</v>
      </c>
      <c r="J239" s="19"/>
      <c r="K239" s="19"/>
      <c r="L239" s="39"/>
      <c r="M239" s="44">
        <v>0.9</v>
      </c>
      <c r="N239" s="53">
        <v>0.89</v>
      </c>
      <c r="O239" s="42">
        <f t="shared" si="10"/>
        <v>89</v>
      </c>
      <c r="P239" s="54">
        <f t="shared" si="11"/>
        <v>109.47</v>
      </c>
      <c r="Q239" t="s">
        <v>1027</v>
      </c>
    </row>
    <row r="240" spans="1:17" x14ac:dyDescent="0.25">
      <c r="A240" s="155" t="s">
        <v>500</v>
      </c>
      <c r="B240" s="157" t="s">
        <v>501</v>
      </c>
      <c r="C240" s="234">
        <v>738720638</v>
      </c>
      <c r="D240" s="242"/>
      <c r="E240" s="218"/>
      <c r="F240" s="16" t="s">
        <v>1266</v>
      </c>
      <c r="G240" s="38" t="s">
        <v>1185</v>
      </c>
      <c r="H240" s="17">
        <v>100</v>
      </c>
      <c r="I240" s="18" t="s">
        <v>208</v>
      </c>
      <c r="J240" s="19"/>
      <c r="K240" s="19"/>
      <c r="L240" s="39"/>
      <c r="M240" s="44">
        <v>1.0129999999999999</v>
      </c>
      <c r="N240" s="53">
        <v>1.01</v>
      </c>
      <c r="O240" s="42">
        <f t="shared" si="10"/>
        <v>101</v>
      </c>
      <c r="P240" s="54">
        <f t="shared" si="11"/>
        <v>124.23</v>
      </c>
      <c r="Q240" t="s">
        <v>1027</v>
      </c>
    </row>
    <row r="241" spans="1:17" x14ac:dyDescent="0.25">
      <c r="A241" s="155" t="s">
        <v>500</v>
      </c>
      <c r="B241" s="157" t="s">
        <v>501</v>
      </c>
      <c r="C241" s="234">
        <v>738720639</v>
      </c>
      <c r="D241" s="242"/>
      <c r="E241" s="218"/>
      <c r="F241" s="16" t="s">
        <v>1266</v>
      </c>
      <c r="G241" s="38" t="s">
        <v>1186</v>
      </c>
      <c r="H241" s="17">
        <v>100</v>
      </c>
      <c r="I241" s="18" t="s">
        <v>208</v>
      </c>
      <c r="J241" s="19"/>
      <c r="K241" s="19"/>
      <c r="L241" s="39"/>
      <c r="M241" s="44">
        <v>1.175</v>
      </c>
      <c r="N241" s="53">
        <v>1.17</v>
      </c>
      <c r="O241" s="42">
        <f t="shared" si="10"/>
        <v>117</v>
      </c>
      <c r="P241" s="54">
        <f t="shared" si="11"/>
        <v>143.91</v>
      </c>
      <c r="Q241" t="s">
        <v>1027</v>
      </c>
    </row>
    <row r="242" spans="1:17" x14ac:dyDescent="0.25">
      <c r="A242" s="155" t="s">
        <v>500</v>
      </c>
      <c r="B242" s="157" t="s">
        <v>501</v>
      </c>
      <c r="C242" s="234">
        <v>738720640</v>
      </c>
      <c r="D242" s="242"/>
      <c r="E242" s="218"/>
      <c r="F242" s="16" t="s">
        <v>1266</v>
      </c>
      <c r="G242" s="38" t="s">
        <v>1187</v>
      </c>
      <c r="H242" s="17">
        <v>100</v>
      </c>
      <c r="I242" s="18" t="s">
        <v>208</v>
      </c>
      <c r="J242" s="19"/>
      <c r="K242" s="19"/>
      <c r="L242" s="39"/>
      <c r="M242" s="44">
        <v>1.3069999999999999</v>
      </c>
      <c r="N242" s="53">
        <v>1.3</v>
      </c>
      <c r="O242" s="42">
        <f t="shared" si="10"/>
        <v>130</v>
      </c>
      <c r="P242" s="54">
        <f t="shared" si="11"/>
        <v>159.9</v>
      </c>
      <c r="Q242" t="s">
        <v>1027</v>
      </c>
    </row>
    <row r="243" spans="1:17" x14ac:dyDescent="0.25">
      <c r="A243" s="155" t="s">
        <v>500</v>
      </c>
      <c r="B243" s="157" t="s">
        <v>501</v>
      </c>
      <c r="C243" s="234">
        <v>738720641</v>
      </c>
      <c r="D243" s="242"/>
      <c r="E243" s="218"/>
      <c r="F243" s="16" t="s">
        <v>1266</v>
      </c>
      <c r="G243" s="38" t="s">
        <v>1188</v>
      </c>
      <c r="H243" s="17">
        <v>100</v>
      </c>
      <c r="I243" s="18" t="s">
        <v>208</v>
      </c>
      <c r="J243" s="19"/>
      <c r="K243" s="19"/>
      <c r="L243" s="39"/>
      <c r="M243" s="44">
        <v>1.663</v>
      </c>
      <c r="N243" s="53">
        <v>1.65</v>
      </c>
      <c r="O243" s="42">
        <f t="shared" si="10"/>
        <v>165</v>
      </c>
      <c r="P243" s="54">
        <f t="shared" si="11"/>
        <v>202.95</v>
      </c>
      <c r="Q243" t="s">
        <v>1027</v>
      </c>
    </row>
    <row r="244" spans="1:17" x14ac:dyDescent="0.25">
      <c r="A244" s="155" t="s">
        <v>500</v>
      </c>
      <c r="B244" s="157" t="s">
        <v>501</v>
      </c>
      <c r="C244" s="234">
        <v>738720642</v>
      </c>
      <c r="D244" s="242"/>
      <c r="E244" s="218"/>
      <c r="F244" s="16" t="s">
        <v>1266</v>
      </c>
      <c r="G244" s="38" t="s">
        <v>1189</v>
      </c>
      <c r="H244" s="17">
        <v>100</v>
      </c>
      <c r="I244" s="18" t="s">
        <v>208</v>
      </c>
      <c r="J244" s="19"/>
      <c r="K244" s="19"/>
      <c r="L244" s="39"/>
      <c r="M244" s="44">
        <v>1.94</v>
      </c>
      <c r="N244" s="53">
        <v>1.93</v>
      </c>
      <c r="O244" s="42">
        <f t="shared" si="10"/>
        <v>193</v>
      </c>
      <c r="P244" s="54">
        <f t="shared" si="11"/>
        <v>237.39</v>
      </c>
      <c r="Q244" t="s">
        <v>1027</v>
      </c>
    </row>
    <row r="245" spans="1:17" x14ac:dyDescent="0.25">
      <c r="A245" s="155" t="s">
        <v>500</v>
      </c>
      <c r="B245" s="157" t="s">
        <v>501</v>
      </c>
      <c r="C245" s="234">
        <v>738720643</v>
      </c>
      <c r="D245" s="242"/>
      <c r="E245" s="218"/>
      <c r="F245" s="16" t="s">
        <v>1266</v>
      </c>
      <c r="G245" s="38" t="s">
        <v>1190</v>
      </c>
      <c r="H245" s="17">
        <v>100</v>
      </c>
      <c r="I245" s="18" t="s">
        <v>208</v>
      </c>
      <c r="J245" s="19"/>
      <c r="K245" s="19"/>
      <c r="L245" s="39"/>
      <c r="M245" s="44">
        <v>2.1629999999999998</v>
      </c>
      <c r="N245" s="53">
        <v>2.15</v>
      </c>
      <c r="O245" s="42">
        <f t="shared" si="10"/>
        <v>215</v>
      </c>
      <c r="P245" s="54">
        <f t="shared" si="11"/>
        <v>264.45</v>
      </c>
      <c r="Q245" t="s">
        <v>1027</v>
      </c>
    </row>
    <row r="246" spans="1:17" x14ac:dyDescent="0.25">
      <c r="A246" s="155" t="s">
        <v>500</v>
      </c>
      <c r="B246" s="157" t="s">
        <v>501</v>
      </c>
      <c r="C246" s="234">
        <v>738720644</v>
      </c>
      <c r="D246" s="242"/>
      <c r="E246" s="218"/>
      <c r="F246" s="16" t="s">
        <v>1266</v>
      </c>
      <c r="G246" s="38" t="s">
        <v>1191</v>
      </c>
      <c r="H246" s="17">
        <v>100</v>
      </c>
      <c r="I246" s="18" t="s">
        <v>208</v>
      </c>
      <c r="J246" s="19"/>
      <c r="K246" s="19"/>
      <c r="L246" s="39"/>
      <c r="M246" s="44">
        <v>2.3650000000000002</v>
      </c>
      <c r="N246" s="53">
        <v>2.35</v>
      </c>
      <c r="O246" s="42">
        <f t="shared" si="10"/>
        <v>235</v>
      </c>
      <c r="P246" s="54">
        <f t="shared" si="11"/>
        <v>289.05</v>
      </c>
      <c r="Q246" t="s">
        <v>1027</v>
      </c>
    </row>
    <row r="247" spans="1:17" x14ac:dyDescent="0.25">
      <c r="A247" s="155" t="s">
        <v>500</v>
      </c>
      <c r="B247" s="157" t="s">
        <v>501</v>
      </c>
      <c r="C247" s="234">
        <v>738720645</v>
      </c>
      <c r="D247" s="242"/>
      <c r="E247" s="218"/>
      <c r="F247" s="16" t="s">
        <v>1266</v>
      </c>
      <c r="G247" s="38" t="s">
        <v>1192</v>
      </c>
      <c r="H247" s="17">
        <v>100</v>
      </c>
      <c r="I247" s="18" t="s">
        <v>208</v>
      </c>
      <c r="J247" s="19"/>
      <c r="K247" s="19"/>
      <c r="L247" s="39"/>
      <c r="M247" s="44">
        <v>2.581</v>
      </c>
      <c r="N247" s="53">
        <v>2.56</v>
      </c>
      <c r="O247" s="42">
        <f t="shared" si="10"/>
        <v>256</v>
      </c>
      <c r="P247" s="54">
        <f t="shared" si="11"/>
        <v>314.88</v>
      </c>
      <c r="Q247" t="s">
        <v>1027</v>
      </c>
    </row>
    <row r="248" spans="1:17" x14ac:dyDescent="0.25">
      <c r="A248" s="155" t="s">
        <v>500</v>
      </c>
      <c r="B248" s="157" t="s">
        <v>501</v>
      </c>
      <c r="C248" s="234">
        <v>738720646</v>
      </c>
      <c r="D248" s="242"/>
      <c r="E248" s="218"/>
      <c r="F248" s="16" t="s">
        <v>1266</v>
      </c>
      <c r="G248" s="38" t="s">
        <v>1193</v>
      </c>
      <c r="H248" s="17">
        <v>100</v>
      </c>
      <c r="I248" s="18" t="s">
        <v>208</v>
      </c>
      <c r="J248" s="19"/>
      <c r="K248" s="19"/>
      <c r="L248" s="39"/>
      <c r="M248" s="44">
        <v>2.2810000000000001</v>
      </c>
      <c r="N248" s="53">
        <v>2.79</v>
      </c>
      <c r="O248" s="42">
        <f t="shared" si="10"/>
        <v>279</v>
      </c>
      <c r="P248" s="54">
        <f t="shared" si="11"/>
        <v>343.17</v>
      </c>
      <c r="Q248" t="s">
        <v>1027</v>
      </c>
    </row>
    <row r="249" spans="1:17" x14ac:dyDescent="0.25">
      <c r="A249" s="155" t="s">
        <v>500</v>
      </c>
      <c r="B249" s="157" t="s">
        <v>501</v>
      </c>
      <c r="C249" s="234">
        <v>738720647</v>
      </c>
      <c r="D249" s="242"/>
      <c r="E249" s="218"/>
      <c r="F249" s="16" t="s">
        <v>1266</v>
      </c>
      <c r="G249" s="38" t="s">
        <v>1194</v>
      </c>
      <c r="H249" s="17">
        <v>100</v>
      </c>
      <c r="I249" s="18" t="s">
        <v>208</v>
      </c>
      <c r="J249" s="19"/>
      <c r="K249" s="19"/>
      <c r="L249" s="39"/>
      <c r="M249" s="44">
        <v>3.008</v>
      </c>
      <c r="N249" s="53">
        <v>2.99</v>
      </c>
      <c r="O249" s="42">
        <f t="shared" si="10"/>
        <v>299</v>
      </c>
      <c r="P249" s="54">
        <f t="shared" si="11"/>
        <v>367.77</v>
      </c>
      <c r="Q249" t="s">
        <v>1027</v>
      </c>
    </row>
    <row r="250" spans="1:17" x14ac:dyDescent="0.25">
      <c r="A250" s="155" t="s">
        <v>500</v>
      </c>
      <c r="B250" s="157" t="s">
        <v>501</v>
      </c>
      <c r="C250" s="234">
        <v>738720648</v>
      </c>
      <c r="D250" s="242"/>
      <c r="E250" s="218"/>
      <c r="F250" s="16" t="s">
        <v>1266</v>
      </c>
      <c r="G250" s="38" t="s">
        <v>1195</v>
      </c>
      <c r="H250" s="17">
        <v>100</v>
      </c>
      <c r="I250" s="18" t="s">
        <v>208</v>
      </c>
      <c r="J250" s="19"/>
      <c r="K250" s="19"/>
      <c r="L250" s="39"/>
      <c r="M250" s="44">
        <v>3.202</v>
      </c>
      <c r="N250" s="53">
        <v>3.18</v>
      </c>
      <c r="O250" s="42">
        <f t="shared" si="10"/>
        <v>318</v>
      </c>
      <c r="P250" s="54">
        <f t="shared" ref="P250:P297" si="12">ROUND(O250*1.23, 2)</f>
        <v>391.14</v>
      </c>
      <c r="Q250" t="s">
        <v>1027</v>
      </c>
    </row>
    <row r="251" spans="1:17" x14ac:dyDescent="0.25">
      <c r="A251" s="155" t="s">
        <v>500</v>
      </c>
      <c r="B251" s="157" t="s">
        <v>501</v>
      </c>
      <c r="C251" s="234">
        <v>738720204</v>
      </c>
      <c r="D251" s="242"/>
      <c r="E251" s="218"/>
      <c r="F251" s="16" t="s">
        <v>1267</v>
      </c>
      <c r="G251" s="38"/>
      <c r="H251" s="17">
        <v>100</v>
      </c>
      <c r="I251" s="18" t="s">
        <v>208</v>
      </c>
      <c r="J251" s="19"/>
      <c r="K251" s="19"/>
      <c r="L251" s="39"/>
      <c r="M251" s="44">
        <v>0.16200000000000001</v>
      </c>
      <c r="N251" s="53">
        <v>0.17</v>
      </c>
      <c r="O251" s="42">
        <f t="shared" si="10"/>
        <v>17</v>
      </c>
      <c r="P251" s="54">
        <f t="shared" si="12"/>
        <v>20.91</v>
      </c>
      <c r="Q251" t="s">
        <v>1027</v>
      </c>
    </row>
    <row r="252" spans="1:17" x14ac:dyDescent="0.25">
      <c r="A252" s="155" t="s">
        <v>500</v>
      </c>
      <c r="B252" s="157" t="s">
        <v>501</v>
      </c>
      <c r="C252" s="234">
        <v>738720618</v>
      </c>
      <c r="D252" s="242"/>
      <c r="E252" s="218"/>
      <c r="F252" s="16" t="s">
        <v>1268</v>
      </c>
      <c r="G252" s="38"/>
      <c r="H252" s="17">
        <v>100</v>
      </c>
      <c r="I252" s="18" t="s">
        <v>208</v>
      </c>
      <c r="J252" s="19"/>
      <c r="K252" s="19"/>
      <c r="L252" s="39"/>
      <c r="M252" s="44">
        <v>0.10100000000000001</v>
      </c>
      <c r="N252" s="53">
        <v>0.11</v>
      </c>
      <c r="O252" s="42">
        <f t="shared" si="10"/>
        <v>11</v>
      </c>
      <c r="P252" s="54">
        <f t="shared" si="12"/>
        <v>13.53</v>
      </c>
      <c r="Q252" t="s">
        <v>1027</v>
      </c>
    </row>
    <row r="253" spans="1:17" x14ac:dyDescent="0.25">
      <c r="A253" s="155" t="s">
        <v>500</v>
      </c>
      <c r="B253" s="157" t="s">
        <v>501</v>
      </c>
      <c r="C253" s="234">
        <v>738720217</v>
      </c>
      <c r="D253" s="242"/>
      <c r="E253" s="218"/>
      <c r="F253" s="16" t="s">
        <v>1269</v>
      </c>
      <c r="G253" s="38"/>
      <c r="H253" s="17">
        <v>100</v>
      </c>
      <c r="I253" s="18" t="s">
        <v>208</v>
      </c>
      <c r="J253" s="19"/>
      <c r="K253" s="19"/>
      <c r="L253" s="39"/>
      <c r="M253" s="44">
        <v>0.122</v>
      </c>
      <c r="N253" s="53">
        <v>0.13</v>
      </c>
      <c r="O253" s="42">
        <f t="shared" si="10"/>
        <v>13</v>
      </c>
      <c r="P253" s="54">
        <f t="shared" si="12"/>
        <v>15.99</v>
      </c>
      <c r="Q253" t="s">
        <v>1027</v>
      </c>
    </row>
    <row r="254" spans="1:17" x14ac:dyDescent="0.25">
      <c r="A254" s="155" t="s">
        <v>500</v>
      </c>
      <c r="B254" s="157" t="s">
        <v>501</v>
      </c>
      <c r="C254" s="234">
        <v>738720229</v>
      </c>
      <c r="D254" s="242"/>
      <c r="E254" s="218"/>
      <c r="F254" s="16" t="s">
        <v>1270</v>
      </c>
      <c r="G254" s="38"/>
      <c r="H254" s="17">
        <v>500</v>
      </c>
      <c r="I254" s="18" t="s">
        <v>208</v>
      </c>
      <c r="J254" s="19"/>
      <c r="K254" s="19"/>
      <c r="L254" s="39"/>
      <c r="M254" s="44">
        <v>3.3000000000000002E-2</v>
      </c>
      <c r="N254" s="53">
        <v>0.03</v>
      </c>
      <c r="O254" s="42">
        <f t="shared" si="10"/>
        <v>15</v>
      </c>
      <c r="P254" s="54">
        <f t="shared" si="12"/>
        <v>18.45</v>
      </c>
      <c r="Q254" t="s">
        <v>1027</v>
      </c>
    </row>
    <row r="255" spans="1:17" x14ac:dyDescent="0.25">
      <c r="A255" s="155" t="s">
        <v>500</v>
      </c>
      <c r="B255" s="157" t="s">
        <v>501</v>
      </c>
      <c r="C255" s="234">
        <v>738720392</v>
      </c>
      <c r="D255" s="242"/>
      <c r="E255" s="218"/>
      <c r="F255" s="16" t="s">
        <v>1271</v>
      </c>
      <c r="G255" s="38"/>
      <c r="H255" s="17">
        <v>1</v>
      </c>
      <c r="I255" s="18" t="s">
        <v>208</v>
      </c>
      <c r="J255" s="19"/>
      <c r="K255" s="19"/>
      <c r="L255" s="39" t="s">
        <v>42</v>
      </c>
      <c r="M255" s="44">
        <v>155.25</v>
      </c>
      <c r="N255" s="53">
        <v>152.94</v>
      </c>
      <c r="O255" s="42">
        <f t="shared" si="10"/>
        <v>152.94</v>
      </c>
      <c r="P255" s="54">
        <f t="shared" si="12"/>
        <v>188.12</v>
      </c>
      <c r="Q255" t="s">
        <v>1045</v>
      </c>
    </row>
    <row r="256" spans="1:17" x14ac:dyDescent="0.25">
      <c r="A256" s="155" t="s">
        <v>500</v>
      </c>
      <c r="B256" s="157" t="s">
        <v>501</v>
      </c>
      <c r="C256" s="234">
        <v>738720167</v>
      </c>
      <c r="D256" s="242"/>
      <c r="E256" s="218"/>
      <c r="F256" s="16" t="s">
        <v>1272</v>
      </c>
      <c r="G256" s="38"/>
      <c r="H256" s="17">
        <v>100</v>
      </c>
      <c r="I256" s="18" t="s">
        <v>208</v>
      </c>
      <c r="J256" s="19"/>
      <c r="K256" s="19"/>
      <c r="L256" s="39"/>
      <c r="M256" s="44">
        <v>0.62774999999999992</v>
      </c>
      <c r="N256" s="53">
        <v>0.66</v>
      </c>
      <c r="O256" s="42">
        <f t="shared" si="10"/>
        <v>66</v>
      </c>
      <c r="P256" s="54">
        <f t="shared" si="12"/>
        <v>81.180000000000007</v>
      </c>
      <c r="Q256" t="s">
        <v>1027</v>
      </c>
    </row>
    <row r="257" spans="1:17" x14ac:dyDescent="0.25">
      <c r="A257" s="155" t="s">
        <v>500</v>
      </c>
      <c r="B257" s="157" t="s">
        <v>501</v>
      </c>
      <c r="C257" s="234">
        <v>738720163</v>
      </c>
      <c r="D257" s="242"/>
      <c r="E257" s="218"/>
      <c r="F257" s="16" t="s">
        <v>1273</v>
      </c>
      <c r="G257" s="38"/>
      <c r="H257" s="17">
        <v>100</v>
      </c>
      <c r="I257" s="18" t="s">
        <v>208</v>
      </c>
      <c r="J257" s="19"/>
      <c r="K257" s="19"/>
      <c r="L257" s="39"/>
      <c r="M257" s="44">
        <v>0.57374999999999998</v>
      </c>
      <c r="N257" s="53">
        <v>0.6</v>
      </c>
      <c r="O257" s="42">
        <f t="shared" si="10"/>
        <v>60</v>
      </c>
      <c r="P257" s="54">
        <f t="shared" si="12"/>
        <v>73.8</v>
      </c>
      <c r="Q257" t="s">
        <v>1027</v>
      </c>
    </row>
    <row r="258" spans="1:17" x14ac:dyDescent="0.25">
      <c r="A258" s="155" t="s">
        <v>500</v>
      </c>
      <c r="B258" s="157" t="s">
        <v>501</v>
      </c>
      <c r="C258" s="234">
        <v>738720167</v>
      </c>
      <c r="D258" s="242"/>
      <c r="E258" s="218"/>
      <c r="F258" s="16" t="s">
        <v>1274</v>
      </c>
      <c r="G258" s="38"/>
      <c r="H258" s="17">
        <v>100</v>
      </c>
      <c r="I258" s="18" t="s">
        <v>208</v>
      </c>
      <c r="J258" s="19"/>
      <c r="K258" s="19"/>
      <c r="L258" s="39"/>
      <c r="M258" s="44">
        <v>0.3105</v>
      </c>
      <c r="N258" s="53">
        <v>0.32</v>
      </c>
      <c r="O258" s="42">
        <f t="shared" ref="O258:O321" si="13">ROUND(H258*N258, 2)</f>
        <v>32</v>
      </c>
      <c r="P258" s="54">
        <f t="shared" si="12"/>
        <v>39.36</v>
      </c>
      <c r="Q258" t="s">
        <v>1027</v>
      </c>
    </row>
    <row r="259" spans="1:17" x14ac:dyDescent="0.25">
      <c r="A259" s="155" t="s">
        <v>500</v>
      </c>
      <c r="B259" s="157" t="s">
        <v>501</v>
      </c>
      <c r="C259" s="234">
        <v>738720523</v>
      </c>
      <c r="D259" s="242"/>
      <c r="E259" s="218"/>
      <c r="F259" s="16" t="s">
        <v>1275</v>
      </c>
      <c r="G259" s="38" t="s">
        <v>1176</v>
      </c>
      <c r="H259" s="17">
        <v>100</v>
      </c>
      <c r="I259" s="18" t="s">
        <v>208</v>
      </c>
      <c r="J259" s="19"/>
      <c r="K259" s="19"/>
      <c r="L259" s="39"/>
      <c r="M259" s="44">
        <v>0.29699999999999999</v>
      </c>
      <c r="N259" s="53">
        <v>0.28999999999999998</v>
      </c>
      <c r="O259" s="42">
        <f t="shared" si="13"/>
        <v>29</v>
      </c>
      <c r="P259" s="54">
        <f t="shared" si="12"/>
        <v>35.67</v>
      </c>
      <c r="Q259" t="s">
        <v>1027</v>
      </c>
    </row>
    <row r="260" spans="1:17" x14ac:dyDescent="0.25">
      <c r="A260" s="155" t="s">
        <v>500</v>
      </c>
      <c r="B260" s="157" t="s">
        <v>501</v>
      </c>
      <c r="C260" s="234">
        <v>738720524</v>
      </c>
      <c r="D260" s="242"/>
      <c r="E260" s="218"/>
      <c r="F260" s="16" t="s">
        <v>1275</v>
      </c>
      <c r="G260" s="38" t="s">
        <v>1177</v>
      </c>
      <c r="H260" s="17">
        <v>100</v>
      </c>
      <c r="I260" s="18" t="s">
        <v>208</v>
      </c>
      <c r="J260" s="19"/>
      <c r="K260" s="19"/>
      <c r="L260" s="39"/>
      <c r="M260" s="44">
        <v>0.313</v>
      </c>
      <c r="N260" s="53">
        <v>0.31</v>
      </c>
      <c r="O260" s="42">
        <f t="shared" si="13"/>
        <v>31</v>
      </c>
      <c r="P260" s="54">
        <f t="shared" si="12"/>
        <v>38.130000000000003</v>
      </c>
      <c r="Q260" t="s">
        <v>1027</v>
      </c>
    </row>
    <row r="261" spans="1:17" x14ac:dyDescent="0.25">
      <c r="A261" s="155" t="s">
        <v>500</v>
      </c>
      <c r="B261" s="157" t="s">
        <v>501</v>
      </c>
      <c r="C261" s="234">
        <v>738720525</v>
      </c>
      <c r="D261" s="242"/>
      <c r="E261" s="218"/>
      <c r="F261" s="16" t="s">
        <v>1275</v>
      </c>
      <c r="G261" s="38" t="s">
        <v>1179</v>
      </c>
      <c r="H261" s="17">
        <v>100</v>
      </c>
      <c r="I261" s="18" t="s">
        <v>208</v>
      </c>
      <c r="J261" s="19"/>
      <c r="K261" s="19"/>
      <c r="L261" s="39"/>
      <c r="M261" s="44">
        <v>0.32700000000000001</v>
      </c>
      <c r="N261" s="53">
        <v>0.32</v>
      </c>
      <c r="O261" s="42">
        <f t="shared" si="13"/>
        <v>32</v>
      </c>
      <c r="P261" s="54">
        <f t="shared" si="12"/>
        <v>39.36</v>
      </c>
      <c r="Q261" t="s">
        <v>1027</v>
      </c>
    </row>
    <row r="262" spans="1:17" x14ac:dyDescent="0.25">
      <c r="A262" s="155" t="s">
        <v>500</v>
      </c>
      <c r="B262" s="157" t="s">
        <v>501</v>
      </c>
      <c r="C262" s="234">
        <v>738720526</v>
      </c>
      <c r="D262" s="242"/>
      <c r="E262" s="218"/>
      <c r="F262" s="16" t="s">
        <v>1275</v>
      </c>
      <c r="G262" s="38" t="s">
        <v>1180</v>
      </c>
      <c r="H262" s="17">
        <v>100</v>
      </c>
      <c r="I262" s="18" t="s">
        <v>208</v>
      </c>
      <c r="J262" s="19"/>
      <c r="K262" s="19"/>
      <c r="L262" s="39"/>
      <c r="M262" s="44">
        <v>0.35099999999999998</v>
      </c>
      <c r="N262" s="53">
        <v>0.35</v>
      </c>
      <c r="O262" s="42">
        <f t="shared" si="13"/>
        <v>35</v>
      </c>
      <c r="P262" s="54">
        <f t="shared" si="12"/>
        <v>43.05</v>
      </c>
      <c r="Q262" t="s">
        <v>1027</v>
      </c>
    </row>
    <row r="263" spans="1:17" x14ac:dyDescent="0.25">
      <c r="A263" s="155" t="s">
        <v>500</v>
      </c>
      <c r="B263" s="157" t="s">
        <v>501</v>
      </c>
      <c r="C263" s="234">
        <v>738720527</v>
      </c>
      <c r="D263" s="242"/>
      <c r="E263" s="218"/>
      <c r="F263" s="16" t="s">
        <v>1275</v>
      </c>
      <c r="G263" s="38" t="s">
        <v>1181</v>
      </c>
      <c r="H263" s="17">
        <v>100</v>
      </c>
      <c r="I263" s="18" t="s">
        <v>208</v>
      </c>
      <c r="J263" s="19"/>
      <c r="K263" s="19"/>
      <c r="L263" s="39"/>
      <c r="M263" s="44">
        <v>0.39300000000000002</v>
      </c>
      <c r="N263" s="53">
        <v>0.39</v>
      </c>
      <c r="O263" s="42">
        <f t="shared" si="13"/>
        <v>39</v>
      </c>
      <c r="P263" s="54">
        <f t="shared" si="12"/>
        <v>47.97</v>
      </c>
      <c r="Q263" t="s">
        <v>1027</v>
      </c>
    </row>
    <row r="264" spans="1:17" x14ac:dyDescent="0.25">
      <c r="A264" s="155" t="s">
        <v>500</v>
      </c>
      <c r="B264" s="157" t="s">
        <v>501</v>
      </c>
      <c r="C264" s="234">
        <v>738720528</v>
      </c>
      <c r="D264" s="242"/>
      <c r="E264" s="218"/>
      <c r="F264" s="16" t="s">
        <v>1275</v>
      </c>
      <c r="G264" s="38" t="s">
        <v>1182</v>
      </c>
      <c r="H264" s="17">
        <v>100</v>
      </c>
      <c r="I264" s="18" t="s">
        <v>208</v>
      </c>
      <c r="J264" s="19"/>
      <c r="K264" s="19"/>
      <c r="L264" s="39"/>
      <c r="M264" s="44">
        <v>0.44900000000000001</v>
      </c>
      <c r="N264" s="53">
        <v>0.45</v>
      </c>
      <c r="O264" s="42">
        <f t="shared" si="13"/>
        <v>45</v>
      </c>
      <c r="P264" s="54">
        <f t="shared" si="12"/>
        <v>55.35</v>
      </c>
      <c r="Q264" t="s">
        <v>1027</v>
      </c>
    </row>
    <row r="265" spans="1:17" x14ac:dyDescent="0.25">
      <c r="A265" s="155" t="s">
        <v>500</v>
      </c>
      <c r="B265" s="157" t="s">
        <v>501</v>
      </c>
      <c r="C265" s="234">
        <v>738720529</v>
      </c>
      <c r="D265" s="242"/>
      <c r="E265" s="218"/>
      <c r="F265" s="16" t="s">
        <v>1275</v>
      </c>
      <c r="G265" s="38" t="s">
        <v>1183</v>
      </c>
      <c r="H265" s="17">
        <v>100</v>
      </c>
      <c r="I265" s="18" t="s">
        <v>208</v>
      </c>
      <c r="J265" s="19"/>
      <c r="K265" s="19"/>
      <c r="L265" s="39"/>
      <c r="M265" s="44">
        <v>0.51300000000000001</v>
      </c>
      <c r="N265" s="53">
        <v>0.51</v>
      </c>
      <c r="O265" s="42">
        <f t="shared" si="13"/>
        <v>51</v>
      </c>
      <c r="P265" s="54">
        <f t="shared" si="12"/>
        <v>62.73</v>
      </c>
      <c r="Q265" t="s">
        <v>1027</v>
      </c>
    </row>
    <row r="266" spans="1:17" x14ac:dyDescent="0.25">
      <c r="A266" s="155" t="s">
        <v>500</v>
      </c>
      <c r="B266" s="157" t="s">
        <v>501</v>
      </c>
      <c r="C266" s="234">
        <v>738720530</v>
      </c>
      <c r="D266" s="242"/>
      <c r="E266" s="218"/>
      <c r="F266" s="16" t="s">
        <v>1275</v>
      </c>
      <c r="G266" s="38" t="s">
        <v>1184</v>
      </c>
      <c r="H266" s="17">
        <v>100</v>
      </c>
      <c r="I266" s="18" t="s">
        <v>208</v>
      </c>
      <c r="J266" s="19"/>
      <c r="K266" s="19"/>
      <c r="L266" s="39"/>
      <c r="M266" s="44">
        <v>0.57699999999999996</v>
      </c>
      <c r="N266" s="53">
        <v>0.56999999999999995</v>
      </c>
      <c r="O266" s="42">
        <f t="shared" si="13"/>
        <v>57</v>
      </c>
      <c r="P266" s="54">
        <f t="shared" si="12"/>
        <v>70.11</v>
      </c>
      <c r="Q266" t="s">
        <v>1027</v>
      </c>
    </row>
    <row r="267" spans="1:17" x14ac:dyDescent="0.25">
      <c r="A267" s="155" t="s">
        <v>500</v>
      </c>
      <c r="B267" s="157" t="s">
        <v>501</v>
      </c>
      <c r="C267" s="234">
        <v>738720531</v>
      </c>
      <c r="D267" s="242"/>
      <c r="E267" s="218"/>
      <c r="F267" s="16" t="s">
        <v>1275</v>
      </c>
      <c r="G267" s="38" t="s">
        <v>1185</v>
      </c>
      <c r="H267" s="17">
        <v>100</v>
      </c>
      <c r="I267" s="18" t="s">
        <v>208</v>
      </c>
      <c r="J267" s="19"/>
      <c r="K267" s="19"/>
      <c r="L267" s="39"/>
      <c r="M267" s="44">
        <v>0.85</v>
      </c>
      <c r="N267" s="53">
        <v>0.84</v>
      </c>
      <c r="O267" s="42">
        <f t="shared" si="13"/>
        <v>84</v>
      </c>
      <c r="P267" s="54">
        <f t="shared" si="12"/>
        <v>103.32</v>
      </c>
      <c r="Q267" t="s">
        <v>1027</v>
      </c>
    </row>
    <row r="268" spans="1:17" x14ac:dyDescent="0.25">
      <c r="A268" s="155" t="s">
        <v>500</v>
      </c>
      <c r="B268" s="157" t="s">
        <v>501</v>
      </c>
      <c r="C268" s="234">
        <v>738720532</v>
      </c>
      <c r="D268" s="242"/>
      <c r="E268" s="218"/>
      <c r="F268" s="16" t="s">
        <v>1275</v>
      </c>
      <c r="G268" s="38" t="s">
        <v>1186</v>
      </c>
      <c r="H268" s="17">
        <v>100</v>
      </c>
      <c r="I268" s="18" t="s">
        <v>208</v>
      </c>
      <c r="J268" s="19"/>
      <c r="K268" s="19"/>
      <c r="L268" s="39"/>
      <c r="M268" s="44">
        <v>0.95</v>
      </c>
      <c r="N268" s="53">
        <v>0.94</v>
      </c>
      <c r="O268" s="42">
        <f t="shared" si="13"/>
        <v>94</v>
      </c>
      <c r="P268" s="54">
        <f t="shared" si="12"/>
        <v>115.62</v>
      </c>
      <c r="Q268" t="s">
        <v>1027</v>
      </c>
    </row>
    <row r="269" spans="1:17" x14ac:dyDescent="0.25">
      <c r="A269" s="155" t="s">
        <v>500</v>
      </c>
      <c r="B269" s="157" t="s">
        <v>501</v>
      </c>
      <c r="C269" s="234">
        <v>738720533</v>
      </c>
      <c r="D269" s="242"/>
      <c r="E269" s="218"/>
      <c r="F269" s="16" t="s">
        <v>1275</v>
      </c>
      <c r="G269" s="38" t="s">
        <v>1187</v>
      </c>
      <c r="H269" s="17">
        <v>100</v>
      </c>
      <c r="I269" s="18" t="s">
        <v>208</v>
      </c>
      <c r="J269" s="19"/>
      <c r="K269" s="19"/>
      <c r="L269" s="39"/>
      <c r="M269" s="44">
        <v>1.0580000000000001</v>
      </c>
      <c r="N269" s="53">
        <v>1.05</v>
      </c>
      <c r="O269" s="42">
        <f t="shared" si="13"/>
        <v>105</v>
      </c>
      <c r="P269" s="54">
        <f t="shared" si="12"/>
        <v>129.15</v>
      </c>
      <c r="Q269" t="s">
        <v>1027</v>
      </c>
    </row>
    <row r="270" spans="1:17" x14ac:dyDescent="0.25">
      <c r="A270" s="155" t="s">
        <v>500</v>
      </c>
      <c r="B270" s="157" t="s">
        <v>501</v>
      </c>
      <c r="C270" s="234"/>
      <c r="D270" s="242"/>
      <c r="E270" s="218"/>
      <c r="F270" s="16" t="s">
        <v>1275</v>
      </c>
      <c r="G270" s="38" t="s">
        <v>1188</v>
      </c>
      <c r="H270" s="17">
        <v>100</v>
      </c>
      <c r="I270" s="18" t="s">
        <v>208</v>
      </c>
      <c r="J270" s="19"/>
      <c r="K270" s="19"/>
      <c r="L270" s="39"/>
      <c r="M270" s="44">
        <v>1.4233776985812245</v>
      </c>
      <c r="N270" s="53">
        <v>1.41</v>
      </c>
      <c r="O270" s="42">
        <f t="shared" si="13"/>
        <v>141</v>
      </c>
      <c r="P270" s="54">
        <f t="shared" si="12"/>
        <v>173.43</v>
      </c>
      <c r="Q270" t="s">
        <v>1027</v>
      </c>
    </row>
    <row r="271" spans="1:17" x14ac:dyDescent="0.25">
      <c r="A271" s="155" t="s">
        <v>500</v>
      </c>
      <c r="B271" s="157" t="s">
        <v>501</v>
      </c>
      <c r="C271" s="234"/>
      <c r="D271" s="242"/>
      <c r="E271" s="218"/>
      <c r="F271" s="16" t="s">
        <v>1275</v>
      </c>
      <c r="G271" s="38" t="s">
        <v>1189</v>
      </c>
      <c r="H271" s="17">
        <v>100</v>
      </c>
      <c r="I271" s="18" t="s">
        <v>208</v>
      </c>
      <c r="J271" s="19"/>
      <c r="K271" s="19"/>
      <c r="L271" s="39"/>
      <c r="M271" s="44">
        <v>1.6406054568767106</v>
      </c>
      <c r="N271" s="53">
        <v>1.63</v>
      </c>
      <c r="O271" s="42">
        <f t="shared" si="13"/>
        <v>163</v>
      </c>
      <c r="P271" s="54">
        <f t="shared" si="12"/>
        <v>200.49</v>
      </c>
      <c r="Q271" t="s">
        <v>1027</v>
      </c>
    </row>
    <row r="272" spans="1:17" x14ac:dyDescent="0.25">
      <c r="A272" s="155" t="s">
        <v>500</v>
      </c>
      <c r="B272" s="157" t="s">
        <v>501</v>
      </c>
      <c r="C272" s="234"/>
      <c r="D272" s="242"/>
      <c r="E272" s="218"/>
      <c r="F272" s="16" t="s">
        <v>1275</v>
      </c>
      <c r="G272" s="38" t="s">
        <v>1190</v>
      </c>
      <c r="H272" s="17">
        <v>100</v>
      </c>
      <c r="I272" s="18" t="s">
        <v>208</v>
      </c>
      <c r="J272" s="19"/>
      <c r="K272" s="19"/>
      <c r="L272" s="39"/>
      <c r="M272" s="44">
        <v>1.8702546561166877</v>
      </c>
      <c r="N272" s="53">
        <v>1.86</v>
      </c>
      <c r="O272" s="42">
        <f t="shared" si="13"/>
        <v>186</v>
      </c>
      <c r="P272" s="54">
        <f t="shared" si="12"/>
        <v>228.78</v>
      </c>
      <c r="Q272" t="s">
        <v>1027</v>
      </c>
    </row>
    <row r="273" spans="1:17" x14ac:dyDescent="0.25">
      <c r="A273" s="155" t="s">
        <v>500</v>
      </c>
      <c r="B273" s="157" t="s">
        <v>501</v>
      </c>
      <c r="C273" s="234">
        <v>738720695</v>
      </c>
      <c r="D273" s="242"/>
      <c r="E273" s="218"/>
      <c r="F273" s="16" t="s">
        <v>1276</v>
      </c>
      <c r="G273" s="38" t="s">
        <v>1277</v>
      </c>
      <c r="H273" s="17">
        <v>200</v>
      </c>
      <c r="I273" s="18" t="s">
        <v>208</v>
      </c>
      <c r="J273" s="19"/>
      <c r="K273" s="19"/>
      <c r="L273" s="39"/>
      <c r="M273" s="44">
        <v>0.215</v>
      </c>
      <c r="N273" s="53">
        <v>0.23</v>
      </c>
      <c r="O273" s="42">
        <f t="shared" si="13"/>
        <v>46</v>
      </c>
      <c r="P273" s="54">
        <f t="shared" si="12"/>
        <v>56.58</v>
      </c>
      <c r="Q273" t="s">
        <v>1027</v>
      </c>
    </row>
    <row r="274" spans="1:17" x14ac:dyDescent="0.25">
      <c r="A274" s="155" t="s">
        <v>500</v>
      </c>
      <c r="B274" s="157" t="s">
        <v>501</v>
      </c>
      <c r="C274" s="234">
        <v>738720696</v>
      </c>
      <c r="D274" s="242"/>
      <c r="E274" s="218"/>
      <c r="F274" s="16" t="s">
        <v>1276</v>
      </c>
      <c r="G274" s="38" t="s">
        <v>1176</v>
      </c>
      <c r="H274" s="17">
        <v>200</v>
      </c>
      <c r="I274" s="18" t="s">
        <v>208</v>
      </c>
      <c r="J274" s="19"/>
      <c r="K274" s="19"/>
      <c r="L274" s="39"/>
      <c r="M274" s="44">
        <v>0.217</v>
      </c>
      <c r="N274" s="53">
        <v>0.23</v>
      </c>
      <c r="O274" s="42">
        <f t="shared" si="13"/>
        <v>46</v>
      </c>
      <c r="P274" s="54">
        <f t="shared" si="12"/>
        <v>56.58</v>
      </c>
      <c r="Q274" t="s">
        <v>1027</v>
      </c>
    </row>
    <row r="275" spans="1:17" x14ac:dyDescent="0.25">
      <c r="A275" s="155" t="s">
        <v>500</v>
      </c>
      <c r="B275" s="157" t="s">
        <v>501</v>
      </c>
      <c r="C275" s="234">
        <v>738720697</v>
      </c>
      <c r="D275" s="242"/>
      <c r="E275" s="218"/>
      <c r="F275" s="16" t="s">
        <v>1276</v>
      </c>
      <c r="G275" s="38" t="s">
        <v>1177</v>
      </c>
      <c r="H275" s="17">
        <v>200</v>
      </c>
      <c r="I275" s="18" t="s">
        <v>208</v>
      </c>
      <c r="J275" s="19"/>
      <c r="K275" s="19"/>
      <c r="L275" s="39"/>
      <c r="M275" s="44">
        <v>0.22700000000000001</v>
      </c>
      <c r="N275" s="53">
        <v>0.24</v>
      </c>
      <c r="O275" s="42">
        <f t="shared" si="13"/>
        <v>48</v>
      </c>
      <c r="P275" s="54">
        <f t="shared" si="12"/>
        <v>59.04</v>
      </c>
      <c r="Q275" t="s">
        <v>1027</v>
      </c>
    </row>
    <row r="276" spans="1:17" x14ac:dyDescent="0.25">
      <c r="A276" s="155" t="s">
        <v>500</v>
      </c>
      <c r="B276" s="157" t="s">
        <v>501</v>
      </c>
      <c r="C276" s="234">
        <v>738720698</v>
      </c>
      <c r="D276" s="242"/>
      <c r="E276" s="218"/>
      <c r="F276" s="16" t="s">
        <v>1276</v>
      </c>
      <c r="G276" s="38" t="s">
        <v>1179</v>
      </c>
      <c r="H276" s="17">
        <v>200</v>
      </c>
      <c r="I276" s="18" t="s">
        <v>208</v>
      </c>
      <c r="J276" s="19"/>
      <c r="K276" s="19"/>
      <c r="L276" s="39"/>
      <c r="M276" s="44">
        <v>0.24</v>
      </c>
      <c r="N276" s="53">
        <v>0.25</v>
      </c>
      <c r="O276" s="42">
        <f t="shared" si="13"/>
        <v>50</v>
      </c>
      <c r="P276" s="54">
        <f t="shared" si="12"/>
        <v>61.5</v>
      </c>
      <c r="Q276" t="s">
        <v>1027</v>
      </c>
    </row>
    <row r="277" spans="1:17" x14ac:dyDescent="0.25">
      <c r="A277" s="155" t="s">
        <v>500</v>
      </c>
      <c r="B277" s="157" t="s">
        <v>501</v>
      </c>
      <c r="C277" s="234">
        <v>738720699</v>
      </c>
      <c r="D277" s="242"/>
      <c r="E277" s="218"/>
      <c r="F277" s="16" t="s">
        <v>1276</v>
      </c>
      <c r="G277" s="38" t="s">
        <v>1180</v>
      </c>
      <c r="H277" s="17">
        <v>200</v>
      </c>
      <c r="I277" s="18" t="s">
        <v>208</v>
      </c>
      <c r="J277" s="19"/>
      <c r="K277" s="19"/>
      <c r="L277" s="39"/>
      <c r="M277" s="44">
        <v>0.252</v>
      </c>
      <c r="N277" s="53">
        <v>0.26</v>
      </c>
      <c r="O277" s="42">
        <f t="shared" si="13"/>
        <v>52</v>
      </c>
      <c r="P277" s="54">
        <f t="shared" si="12"/>
        <v>63.96</v>
      </c>
      <c r="Q277" t="s">
        <v>1027</v>
      </c>
    </row>
    <row r="278" spans="1:17" x14ac:dyDescent="0.25">
      <c r="A278" s="155" t="s">
        <v>500</v>
      </c>
      <c r="B278" s="157" t="s">
        <v>501</v>
      </c>
      <c r="C278" s="234">
        <v>738720700</v>
      </c>
      <c r="D278" s="242"/>
      <c r="E278" s="218"/>
      <c r="F278" s="16" t="s">
        <v>1276</v>
      </c>
      <c r="G278" s="38" t="s">
        <v>1181</v>
      </c>
      <c r="H278" s="17">
        <v>100</v>
      </c>
      <c r="I278" s="18" t="s">
        <v>208</v>
      </c>
      <c r="J278" s="19"/>
      <c r="K278" s="19"/>
      <c r="L278" s="39"/>
      <c r="M278" s="44">
        <v>0.27700000000000002</v>
      </c>
      <c r="N278" s="53">
        <v>0.28999999999999998</v>
      </c>
      <c r="O278" s="42">
        <f t="shared" si="13"/>
        <v>29</v>
      </c>
      <c r="P278" s="54">
        <f t="shared" si="12"/>
        <v>35.67</v>
      </c>
      <c r="Q278" t="s">
        <v>1027</v>
      </c>
    </row>
    <row r="279" spans="1:17" x14ac:dyDescent="0.25">
      <c r="A279" s="155" t="s">
        <v>500</v>
      </c>
      <c r="B279" s="157" t="s">
        <v>501</v>
      </c>
      <c r="C279" s="234">
        <v>738720701</v>
      </c>
      <c r="D279" s="242"/>
      <c r="E279" s="218"/>
      <c r="F279" s="16" t="s">
        <v>1276</v>
      </c>
      <c r="G279" s="38" t="s">
        <v>1182</v>
      </c>
      <c r="H279" s="17">
        <v>100</v>
      </c>
      <c r="I279" s="18" t="s">
        <v>208</v>
      </c>
      <c r="J279" s="19"/>
      <c r="K279" s="19"/>
      <c r="L279" s="39"/>
      <c r="M279" s="44">
        <v>0.33700000000000002</v>
      </c>
      <c r="N279" s="53">
        <v>0.35</v>
      </c>
      <c r="O279" s="42">
        <f t="shared" si="13"/>
        <v>35</v>
      </c>
      <c r="P279" s="54">
        <f t="shared" si="12"/>
        <v>43.05</v>
      </c>
      <c r="Q279" t="s">
        <v>1027</v>
      </c>
    </row>
    <row r="280" spans="1:17" x14ac:dyDescent="0.25">
      <c r="A280" s="155" t="s">
        <v>500</v>
      </c>
      <c r="B280" s="157" t="s">
        <v>501</v>
      </c>
      <c r="C280" s="234">
        <v>738720702</v>
      </c>
      <c r="D280" s="242"/>
      <c r="E280" s="218"/>
      <c r="F280" s="16" t="s">
        <v>1276</v>
      </c>
      <c r="G280" s="38" t="s">
        <v>1183</v>
      </c>
      <c r="H280" s="17">
        <v>100</v>
      </c>
      <c r="I280" s="18" t="s">
        <v>208</v>
      </c>
      <c r="J280" s="19"/>
      <c r="K280" s="19"/>
      <c r="L280" s="39"/>
      <c r="M280" s="44">
        <v>0.41799999999999998</v>
      </c>
      <c r="N280" s="53">
        <v>0.44</v>
      </c>
      <c r="O280" s="42">
        <f t="shared" si="13"/>
        <v>44</v>
      </c>
      <c r="P280" s="54">
        <f t="shared" si="12"/>
        <v>54.12</v>
      </c>
      <c r="Q280" t="s">
        <v>1027</v>
      </c>
    </row>
    <row r="281" spans="1:17" x14ac:dyDescent="0.25">
      <c r="A281" s="155" t="s">
        <v>500</v>
      </c>
      <c r="B281" s="157" t="s">
        <v>501</v>
      </c>
      <c r="C281" s="234">
        <v>738720703</v>
      </c>
      <c r="D281" s="242"/>
      <c r="E281" s="218"/>
      <c r="F281" s="16" t="s">
        <v>1276</v>
      </c>
      <c r="G281" s="38" t="s">
        <v>1184</v>
      </c>
      <c r="H281" s="17">
        <v>100</v>
      </c>
      <c r="I281" s="18" t="s">
        <v>208</v>
      </c>
      <c r="J281" s="19"/>
      <c r="K281" s="19"/>
      <c r="L281" s="39"/>
      <c r="M281" s="44">
        <v>0.51300000000000001</v>
      </c>
      <c r="N281" s="53">
        <v>0.54</v>
      </c>
      <c r="O281" s="42">
        <f t="shared" si="13"/>
        <v>54</v>
      </c>
      <c r="P281" s="54">
        <f t="shared" si="12"/>
        <v>66.42</v>
      </c>
      <c r="Q281" t="s">
        <v>1027</v>
      </c>
    </row>
    <row r="282" spans="1:17" ht="15" customHeight="1" x14ac:dyDescent="0.25">
      <c r="A282" s="155" t="s">
        <v>500</v>
      </c>
      <c r="B282" s="157" t="s">
        <v>501</v>
      </c>
      <c r="C282" s="234"/>
      <c r="D282" s="242"/>
      <c r="E282" s="218"/>
      <c r="F282" s="16" t="s">
        <v>1278</v>
      </c>
      <c r="G282" s="38" t="s">
        <v>1241</v>
      </c>
      <c r="H282" s="17">
        <v>100</v>
      </c>
      <c r="I282" s="18" t="s">
        <v>208</v>
      </c>
      <c r="J282" s="19"/>
      <c r="K282" s="19"/>
      <c r="L282" s="39"/>
      <c r="M282" s="44"/>
      <c r="N282" s="55">
        <v>0.48</v>
      </c>
      <c r="O282" s="42">
        <f t="shared" si="13"/>
        <v>48</v>
      </c>
      <c r="P282" s="54">
        <f t="shared" si="12"/>
        <v>59.04</v>
      </c>
      <c r="Q282" t="s">
        <v>1027</v>
      </c>
    </row>
    <row r="283" spans="1:17" ht="15" customHeight="1" x14ac:dyDescent="0.25">
      <c r="A283" s="155" t="s">
        <v>500</v>
      </c>
      <c r="B283" s="157" t="s">
        <v>501</v>
      </c>
      <c r="C283" s="234">
        <v>738721118</v>
      </c>
      <c r="D283" s="242"/>
      <c r="E283" s="218"/>
      <c r="F283" s="16" t="s">
        <v>1278</v>
      </c>
      <c r="G283" s="38" t="s">
        <v>1242</v>
      </c>
      <c r="H283" s="17">
        <v>100</v>
      </c>
      <c r="I283" s="18" t="s">
        <v>208</v>
      </c>
      <c r="J283" s="19"/>
      <c r="K283" s="19"/>
      <c r="L283" s="39"/>
      <c r="M283" s="44"/>
      <c r="N283" s="55">
        <v>0.54</v>
      </c>
      <c r="O283" s="42">
        <f t="shared" si="13"/>
        <v>54</v>
      </c>
      <c r="P283" s="54">
        <f t="shared" si="12"/>
        <v>66.42</v>
      </c>
      <c r="Q283" t="s">
        <v>1027</v>
      </c>
    </row>
    <row r="284" spans="1:17" ht="15" customHeight="1" x14ac:dyDescent="0.25">
      <c r="A284" s="155" t="s">
        <v>500</v>
      </c>
      <c r="B284" s="157" t="s">
        <v>501</v>
      </c>
      <c r="C284" s="234">
        <v>738720666</v>
      </c>
      <c r="D284" s="242"/>
      <c r="E284" s="218"/>
      <c r="F284" s="16" t="s">
        <v>1278</v>
      </c>
      <c r="G284" s="38" t="s">
        <v>1243</v>
      </c>
      <c r="H284" s="17">
        <v>100</v>
      </c>
      <c r="I284" s="18" t="s">
        <v>208</v>
      </c>
      <c r="J284" s="19"/>
      <c r="K284" s="19"/>
      <c r="L284" s="39"/>
      <c r="M284" s="44"/>
      <c r="N284" s="55">
        <v>0.6</v>
      </c>
      <c r="O284" s="42">
        <f t="shared" si="13"/>
        <v>60</v>
      </c>
      <c r="P284" s="54">
        <f t="shared" si="12"/>
        <v>73.8</v>
      </c>
      <c r="Q284" t="s">
        <v>1027</v>
      </c>
    </row>
    <row r="285" spans="1:17" ht="15" customHeight="1" x14ac:dyDescent="0.25">
      <c r="A285" s="155" t="s">
        <v>500</v>
      </c>
      <c r="B285" s="157" t="s">
        <v>501</v>
      </c>
      <c r="C285" s="234"/>
      <c r="D285" s="242"/>
      <c r="E285" s="218"/>
      <c r="F285" s="16" t="s">
        <v>1278</v>
      </c>
      <c r="G285" s="38" t="s">
        <v>1244</v>
      </c>
      <c r="H285" s="17">
        <v>100</v>
      </c>
      <c r="I285" s="18" t="s">
        <v>208</v>
      </c>
      <c r="J285" s="19"/>
      <c r="K285" s="19"/>
      <c r="L285" s="39"/>
      <c r="M285" s="44"/>
      <c r="N285" s="55">
        <v>0.69</v>
      </c>
      <c r="O285" s="42">
        <f t="shared" si="13"/>
        <v>69</v>
      </c>
      <c r="P285" s="54">
        <f t="shared" si="12"/>
        <v>84.87</v>
      </c>
      <c r="Q285" t="s">
        <v>1027</v>
      </c>
    </row>
    <row r="286" spans="1:17" ht="15" customHeight="1" x14ac:dyDescent="0.25">
      <c r="A286" s="155" t="s">
        <v>500</v>
      </c>
      <c r="B286" s="157" t="s">
        <v>501</v>
      </c>
      <c r="C286" s="234">
        <v>738721116</v>
      </c>
      <c r="D286" s="242"/>
      <c r="E286" s="218"/>
      <c r="F286" s="16" t="s">
        <v>1278</v>
      </c>
      <c r="G286" s="38" t="s">
        <v>1245</v>
      </c>
      <c r="H286" s="17">
        <v>100</v>
      </c>
      <c r="I286" s="18" t="s">
        <v>208</v>
      </c>
      <c r="J286" s="19"/>
      <c r="K286" s="19"/>
      <c r="L286" s="39"/>
      <c r="M286" s="44"/>
      <c r="N286" s="55">
        <v>0.81</v>
      </c>
      <c r="O286" s="42">
        <f t="shared" si="13"/>
        <v>81</v>
      </c>
      <c r="P286" s="54">
        <f t="shared" si="12"/>
        <v>99.63</v>
      </c>
      <c r="Q286" t="s">
        <v>1027</v>
      </c>
    </row>
    <row r="287" spans="1:17" ht="15" customHeight="1" x14ac:dyDescent="0.25">
      <c r="A287" s="155" t="s">
        <v>500</v>
      </c>
      <c r="B287" s="157" t="s">
        <v>501</v>
      </c>
      <c r="C287" s="234"/>
      <c r="D287" s="242"/>
      <c r="E287" s="218"/>
      <c r="F287" s="16" t="s">
        <v>1278</v>
      </c>
      <c r="G287" s="38" t="s">
        <v>1246</v>
      </c>
      <c r="H287" s="17">
        <v>100</v>
      </c>
      <c r="I287" s="18" t="s">
        <v>208</v>
      </c>
      <c r="J287" s="19"/>
      <c r="K287" s="19"/>
      <c r="L287" s="39"/>
      <c r="M287" s="44"/>
      <c r="N287" s="55">
        <v>0.89</v>
      </c>
      <c r="O287" s="42">
        <f t="shared" si="13"/>
        <v>89</v>
      </c>
      <c r="P287" s="54">
        <f t="shared" si="12"/>
        <v>109.47</v>
      </c>
      <c r="Q287" t="s">
        <v>1027</v>
      </c>
    </row>
    <row r="288" spans="1:17" ht="15" customHeight="1" x14ac:dyDescent="0.25">
      <c r="A288" s="155" t="s">
        <v>500</v>
      </c>
      <c r="B288" s="157" t="s">
        <v>501</v>
      </c>
      <c r="C288" s="234">
        <v>738721124</v>
      </c>
      <c r="D288" s="242"/>
      <c r="E288" s="218"/>
      <c r="F288" s="16" t="s">
        <v>1278</v>
      </c>
      <c r="G288" s="38" t="s">
        <v>1247</v>
      </c>
      <c r="H288" s="17">
        <v>100</v>
      </c>
      <c r="I288" s="18" t="s">
        <v>208</v>
      </c>
      <c r="J288" s="19"/>
      <c r="K288" s="19"/>
      <c r="L288" s="39"/>
      <c r="M288" s="44"/>
      <c r="N288" s="55">
        <v>0.96</v>
      </c>
      <c r="O288" s="42">
        <f t="shared" si="13"/>
        <v>96</v>
      </c>
      <c r="P288" s="54">
        <f t="shared" si="12"/>
        <v>118.08</v>
      </c>
      <c r="Q288" t="s">
        <v>1027</v>
      </c>
    </row>
    <row r="289" spans="1:17" ht="15" customHeight="1" x14ac:dyDescent="0.25">
      <c r="A289" s="155" t="s">
        <v>500</v>
      </c>
      <c r="B289" s="157" t="s">
        <v>501</v>
      </c>
      <c r="C289" s="234">
        <v>738721119</v>
      </c>
      <c r="D289" s="242"/>
      <c r="E289" s="218"/>
      <c r="F289" s="16" t="s">
        <v>1278</v>
      </c>
      <c r="G289" s="38" t="s">
        <v>1248</v>
      </c>
      <c r="H289" s="17">
        <v>100</v>
      </c>
      <c r="I289" s="18" t="s">
        <v>208</v>
      </c>
      <c r="J289" s="19"/>
      <c r="K289" s="19"/>
      <c r="L289" s="39"/>
      <c r="M289" s="44"/>
      <c r="N289" s="55">
        <v>1.0900000000000001</v>
      </c>
      <c r="O289" s="42">
        <f t="shared" si="13"/>
        <v>109</v>
      </c>
      <c r="P289" s="54">
        <f t="shared" si="12"/>
        <v>134.07</v>
      </c>
      <c r="Q289" t="s">
        <v>1027</v>
      </c>
    </row>
    <row r="290" spans="1:17" ht="15" customHeight="1" x14ac:dyDescent="0.25">
      <c r="A290" s="155" t="s">
        <v>500</v>
      </c>
      <c r="B290" s="157" t="s">
        <v>501</v>
      </c>
      <c r="C290" s="234"/>
      <c r="D290" s="242"/>
      <c r="E290" s="218"/>
      <c r="F290" s="16" t="s">
        <v>1278</v>
      </c>
      <c r="G290" s="38" t="s">
        <v>1249</v>
      </c>
      <c r="H290" s="17">
        <v>100</v>
      </c>
      <c r="I290" s="18" t="s">
        <v>208</v>
      </c>
      <c r="J290" s="19"/>
      <c r="K290" s="19"/>
      <c r="L290" s="39"/>
      <c r="M290" s="44"/>
      <c r="N290" s="55">
        <v>1.22</v>
      </c>
      <c r="O290" s="42">
        <f t="shared" si="13"/>
        <v>122</v>
      </c>
      <c r="P290" s="54">
        <f t="shared" si="12"/>
        <v>150.06</v>
      </c>
      <c r="Q290" t="s">
        <v>1027</v>
      </c>
    </row>
    <row r="291" spans="1:17" ht="15" customHeight="1" x14ac:dyDescent="0.25">
      <c r="A291" s="155" t="s">
        <v>500</v>
      </c>
      <c r="B291" s="157" t="s">
        <v>501</v>
      </c>
      <c r="C291" s="234"/>
      <c r="D291" s="242"/>
      <c r="E291" s="218"/>
      <c r="F291" s="16" t="s">
        <v>1278</v>
      </c>
      <c r="G291" s="38" t="s">
        <v>1250</v>
      </c>
      <c r="H291" s="17">
        <v>100</v>
      </c>
      <c r="I291" s="18" t="s">
        <v>208</v>
      </c>
      <c r="J291" s="19"/>
      <c r="K291" s="19"/>
      <c r="L291" s="39"/>
      <c r="M291" s="44"/>
      <c r="N291" s="55">
        <v>1.38</v>
      </c>
      <c r="O291" s="42">
        <f t="shared" si="13"/>
        <v>138</v>
      </c>
      <c r="P291" s="54">
        <f t="shared" si="12"/>
        <v>169.74</v>
      </c>
      <c r="Q291" t="s">
        <v>1027</v>
      </c>
    </row>
    <row r="292" spans="1:17" ht="15" customHeight="1" x14ac:dyDescent="0.25">
      <c r="A292" s="155" t="s">
        <v>500</v>
      </c>
      <c r="B292" s="157" t="s">
        <v>501</v>
      </c>
      <c r="C292" s="234"/>
      <c r="D292" s="242"/>
      <c r="E292" s="218"/>
      <c r="F292" s="16" t="s">
        <v>1278</v>
      </c>
      <c r="G292" s="38" t="s">
        <v>1251</v>
      </c>
      <c r="H292" s="17">
        <v>100</v>
      </c>
      <c r="I292" s="18" t="s">
        <v>208</v>
      </c>
      <c r="J292" s="19"/>
      <c r="K292" s="19"/>
      <c r="L292" s="39"/>
      <c r="M292" s="44"/>
      <c r="N292" s="55">
        <v>1.54</v>
      </c>
      <c r="O292" s="42">
        <f t="shared" si="13"/>
        <v>154</v>
      </c>
      <c r="P292" s="54">
        <f t="shared" si="12"/>
        <v>189.42</v>
      </c>
      <c r="Q292" t="s">
        <v>1027</v>
      </c>
    </row>
    <row r="293" spans="1:17" ht="15" customHeight="1" x14ac:dyDescent="0.25">
      <c r="A293" s="155" t="s">
        <v>500</v>
      </c>
      <c r="B293" s="157" t="s">
        <v>501</v>
      </c>
      <c r="C293" s="234"/>
      <c r="D293" s="242"/>
      <c r="E293" s="218"/>
      <c r="F293" s="16" t="s">
        <v>1278</v>
      </c>
      <c r="G293" s="38" t="s">
        <v>516</v>
      </c>
      <c r="H293" s="17">
        <v>100</v>
      </c>
      <c r="I293" s="18" t="s">
        <v>208</v>
      </c>
      <c r="J293" s="19"/>
      <c r="K293" s="19"/>
      <c r="L293" s="39"/>
      <c r="M293" s="44"/>
      <c r="N293" s="55">
        <v>1.7</v>
      </c>
      <c r="O293" s="42">
        <f t="shared" si="13"/>
        <v>170</v>
      </c>
      <c r="P293" s="54">
        <f t="shared" si="12"/>
        <v>209.1</v>
      </c>
      <c r="Q293" t="s">
        <v>1027</v>
      </c>
    </row>
    <row r="294" spans="1:17" ht="15" customHeight="1" x14ac:dyDescent="0.25">
      <c r="A294" s="155" t="s">
        <v>500</v>
      </c>
      <c r="B294" s="157" t="s">
        <v>501</v>
      </c>
      <c r="C294" s="234"/>
      <c r="D294" s="242"/>
      <c r="E294" s="218"/>
      <c r="F294" s="16" t="s">
        <v>1278</v>
      </c>
      <c r="G294" s="38" t="s">
        <v>1252</v>
      </c>
      <c r="H294" s="17">
        <v>100</v>
      </c>
      <c r="I294" s="18" t="s">
        <v>208</v>
      </c>
      <c r="J294" s="19"/>
      <c r="K294" s="19"/>
      <c r="L294" s="39"/>
      <c r="M294" s="44"/>
      <c r="N294" s="55">
        <v>1.8</v>
      </c>
      <c r="O294" s="42">
        <f t="shared" si="13"/>
        <v>180</v>
      </c>
      <c r="P294" s="54">
        <f t="shared" si="12"/>
        <v>221.4</v>
      </c>
      <c r="Q294" t="s">
        <v>1027</v>
      </c>
    </row>
    <row r="295" spans="1:17" ht="15" customHeight="1" x14ac:dyDescent="0.25">
      <c r="A295" s="155" t="s">
        <v>500</v>
      </c>
      <c r="B295" s="157" t="s">
        <v>501</v>
      </c>
      <c r="C295" s="234"/>
      <c r="D295" s="242"/>
      <c r="E295" s="218"/>
      <c r="F295" s="16" t="s">
        <v>1278</v>
      </c>
      <c r="G295" s="38" t="s">
        <v>1279</v>
      </c>
      <c r="H295" s="17">
        <v>100</v>
      </c>
      <c r="I295" s="18" t="s">
        <v>208</v>
      </c>
      <c r="J295" s="19"/>
      <c r="K295" s="19"/>
      <c r="L295" s="39"/>
      <c r="M295" s="44"/>
      <c r="N295" s="55">
        <v>1.96</v>
      </c>
      <c r="O295" s="42">
        <f t="shared" si="13"/>
        <v>196</v>
      </c>
      <c r="P295" s="54">
        <f t="shared" si="12"/>
        <v>241.08</v>
      </c>
      <c r="Q295" t="s">
        <v>1027</v>
      </c>
    </row>
    <row r="296" spans="1:17" ht="15" customHeight="1" x14ac:dyDescent="0.25">
      <c r="A296" s="155" t="s">
        <v>500</v>
      </c>
      <c r="B296" s="157" t="s">
        <v>501</v>
      </c>
      <c r="C296" s="234"/>
      <c r="D296" s="242"/>
      <c r="E296" s="218"/>
      <c r="F296" s="16" t="s">
        <v>1278</v>
      </c>
      <c r="G296" s="38" t="s">
        <v>1280</v>
      </c>
      <c r="H296" s="17">
        <v>100</v>
      </c>
      <c r="I296" s="18" t="s">
        <v>208</v>
      </c>
      <c r="J296" s="19"/>
      <c r="K296" s="19"/>
      <c r="L296" s="39"/>
      <c r="M296" s="44"/>
      <c r="N296" s="55">
        <v>2.12</v>
      </c>
      <c r="O296" s="42">
        <f t="shared" si="13"/>
        <v>212</v>
      </c>
      <c r="P296" s="54">
        <f t="shared" si="12"/>
        <v>260.76</v>
      </c>
      <c r="Q296" t="s">
        <v>1027</v>
      </c>
    </row>
    <row r="297" spans="1:17" ht="15" customHeight="1" x14ac:dyDescent="0.25">
      <c r="A297" s="155" t="s">
        <v>500</v>
      </c>
      <c r="B297" s="157" t="s">
        <v>501</v>
      </c>
      <c r="C297" s="234"/>
      <c r="D297" s="242"/>
      <c r="E297" s="218"/>
      <c r="F297" s="16" t="s">
        <v>1278</v>
      </c>
      <c r="G297" s="38" t="s">
        <v>1281</v>
      </c>
      <c r="H297" s="17">
        <v>100</v>
      </c>
      <c r="I297" s="18" t="s">
        <v>208</v>
      </c>
      <c r="J297" s="19"/>
      <c r="K297" s="19"/>
      <c r="L297" s="39"/>
      <c r="M297" s="44"/>
      <c r="N297" s="55">
        <v>2.2799999999999998</v>
      </c>
      <c r="O297" s="42">
        <f t="shared" si="13"/>
        <v>228</v>
      </c>
      <c r="P297" s="54">
        <f t="shared" si="12"/>
        <v>280.44</v>
      </c>
      <c r="Q297" t="s">
        <v>1027</v>
      </c>
    </row>
    <row r="298" spans="1:17" ht="15" customHeight="1" x14ac:dyDescent="0.25">
      <c r="A298" s="155" t="s">
        <v>500</v>
      </c>
      <c r="B298" s="157" t="s">
        <v>501</v>
      </c>
      <c r="C298" s="234">
        <v>738720472</v>
      </c>
      <c r="D298" s="242"/>
      <c r="E298" s="218"/>
      <c r="F298" s="16" t="s">
        <v>1282</v>
      </c>
      <c r="G298" s="38" t="s">
        <v>1283</v>
      </c>
      <c r="H298" s="17">
        <v>2.5</v>
      </c>
      <c r="I298" s="18" t="s">
        <v>1284</v>
      </c>
      <c r="J298" s="19"/>
      <c r="K298" s="19"/>
      <c r="L298" s="39"/>
      <c r="M298" s="46">
        <v>11.5</v>
      </c>
      <c r="N298" s="56">
        <v>11.97</v>
      </c>
      <c r="O298" s="42">
        <f t="shared" si="13"/>
        <v>29.93</v>
      </c>
      <c r="P298" s="54">
        <f t="shared" ref="P298:P301" si="14">ROUND(O298*1.23, 2)</f>
        <v>36.81</v>
      </c>
      <c r="Q298" t="s">
        <v>1045</v>
      </c>
    </row>
    <row r="299" spans="1:17" ht="15" customHeight="1" x14ac:dyDescent="0.25">
      <c r="A299" s="155" t="s">
        <v>500</v>
      </c>
      <c r="B299" s="157" t="s">
        <v>501</v>
      </c>
      <c r="C299" s="234">
        <v>738720470</v>
      </c>
      <c r="D299" s="242"/>
      <c r="E299" s="218"/>
      <c r="F299" s="16" t="s">
        <v>1282</v>
      </c>
      <c r="G299" s="38" t="s">
        <v>1285</v>
      </c>
      <c r="H299" s="17">
        <v>2.5</v>
      </c>
      <c r="I299" s="18" t="s">
        <v>1284</v>
      </c>
      <c r="J299" s="19"/>
      <c r="K299" s="19"/>
      <c r="L299" s="39"/>
      <c r="M299" s="46">
        <v>15.45</v>
      </c>
      <c r="N299" s="56">
        <v>15.26</v>
      </c>
      <c r="O299" s="42">
        <f t="shared" si="13"/>
        <v>38.15</v>
      </c>
      <c r="P299" s="54">
        <f t="shared" si="14"/>
        <v>46.92</v>
      </c>
      <c r="Q299" t="s">
        <v>1045</v>
      </c>
    </row>
    <row r="300" spans="1:17" ht="15" customHeight="1" x14ac:dyDescent="0.25">
      <c r="A300" s="155" t="s">
        <v>500</v>
      </c>
      <c r="B300" s="157" t="s">
        <v>501</v>
      </c>
      <c r="C300" s="234">
        <v>738720465</v>
      </c>
      <c r="D300" s="242"/>
      <c r="E300" s="218"/>
      <c r="F300" s="16" t="s">
        <v>1282</v>
      </c>
      <c r="G300" s="38" t="s">
        <v>1286</v>
      </c>
      <c r="H300" s="17">
        <v>2.5</v>
      </c>
      <c r="I300" s="18" t="s">
        <v>1284</v>
      </c>
      <c r="J300" s="19"/>
      <c r="K300" s="19"/>
      <c r="L300" s="39"/>
      <c r="M300" s="46">
        <v>16.8</v>
      </c>
      <c r="N300" s="56">
        <v>18.059999999999999</v>
      </c>
      <c r="O300" s="42">
        <f t="shared" si="13"/>
        <v>45.15</v>
      </c>
      <c r="P300" s="54">
        <f t="shared" si="14"/>
        <v>55.53</v>
      </c>
      <c r="Q300" t="s">
        <v>1045</v>
      </c>
    </row>
    <row r="301" spans="1:17" ht="15" customHeight="1" x14ac:dyDescent="0.25">
      <c r="A301" s="155" t="s">
        <v>500</v>
      </c>
      <c r="B301" s="157" t="s">
        <v>501</v>
      </c>
      <c r="C301" s="234">
        <v>738720471</v>
      </c>
      <c r="D301" s="242"/>
      <c r="E301" s="218"/>
      <c r="F301" s="16" t="s">
        <v>1282</v>
      </c>
      <c r="G301" s="38" t="s">
        <v>1287</v>
      </c>
      <c r="H301" s="17">
        <v>2.5</v>
      </c>
      <c r="I301" s="18" t="s">
        <v>1284</v>
      </c>
      <c r="J301" s="19"/>
      <c r="K301" s="19"/>
      <c r="L301" s="39"/>
      <c r="M301" s="46">
        <v>16.8</v>
      </c>
      <c r="N301" s="56">
        <v>18.059999999999999</v>
      </c>
      <c r="O301" s="42">
        <f t="shared" si="13"/>
        <v>45.15</v>
      </c>
      <c r="P301" s="54">
        <f t="shared" si="14"/>
        <v>55.53</v>
      </c>
      <c r="Q301" t="s">
        <v>1045</v>
      </c>
    </row>
    <row r="302" spans="1:17" ht="15" customHeight="1" x14ac:dyDescent="0.25">
      <c r="A302" s="155" t="s">
        <v>500</v>
      </c>
      <c r="B302" s="157" t="s">
        <v>501</v>
      </c>
      <c r="C302" s="234"/>
      <c r="D302" s="242"/>
      <c r="E302" s="218"/>
      <c r="F302" s="16" t="s">
        <v>1288</v>
      </c>
      <c r="G302" s="38" t="s">
        <v>1283</v>
      </c>
      <c r="H302" s="17">
        <v>1</v>
      </c>
      <c r="I302" s="18" t="s">
        <v>208</v>
      </c>
      <c r="J302" s="19"/>
      <c r="K302" s="19"/>
      <c r="L302" s="39"/>
      <c r="M302" s="46">
        <v>16.3</v>
      </c>
      <c r="N302" s="56">
        <v>20.99</v>
      </c>
      <c r="O302" s="42">
        <f t="shared" si="13"/>
        <v>20.99</v>
      </c>
      <c r="P302" s="54">
        <f t="shared" ref="P302:P339" si="15">ROUND(O302*1.23, 2)</f>
        <v>25.82</v>
      </c>
      <c r="Q302" t="s">
        <v>1045</v>
      </c>
    </row>
    <row r="303" spans="1:17" ht="15" customHeight="1" x14ac:dyDescent="0.25">
      <c r="A303" s="155" t="s">
        <v>500</v>
      </c>
      <c r="B303" s="157" t="s">
        <v>501</v>
      </c>
      <c r="C303" s="234">
        <v>738720474</v>
      </c>
      <c r="D303" s="242"/>
      <c r="E303" s="218"/>
      <c r="F303" s="16" t="s">
        <v>1288</v>
      </c>
      <c r="G303" s="38" t="s">
        <v>1285</v>
      </c>
      <c r="H303" s="17">
        <v>1</v>
      </c>
      <c r="I303" s="18" t="s">
        <v>208</v>
      </c>
      <c r="J303" s="19"/>
      <c r="K303" s="19"/>
      <c r="L303" s="39"/>
      <c r="M303" s="46">
        <v>18.5</v>
      </c>
      <c r="N303" s="56">
        <v>23.72</v>
      </c>
      <c r="O303" s="42">
        <f t="shared" si="13"/>
        <v>23.72</v>
      </c>
      <c r="P303" s="54">
        <f t="shared" si="15"/>
        <v>29.18</v>
      </c>
      <c r="Q303" t="s">
        <v>1045</v>
      </c>
    </row>
    <row r="304" spans="1:17" ht="15" customHeight="1" x14ac:dyDescent="0.25">
      <c r="A304" s="155" t="s">
        <v>500</v>
      </c>
      <c r="B304" s="157" t="s">
        <v>501</v>
      </c>
      <c r="C304" s="234">
        <v>738720466</v>
      </c>
      <c r="D304" s="242"/>
      <c r="E304" s="218"/>
      <c r="F304" s="16" t="s">
        <v>1288</v>
      </c>
      <c r="G304" s="38" t="s">
        <v>1286</v>
      </c>
      <c r="H304" s="17">
        <v>1</v>
      </c>
      <c r="I304" s="18" t="s">
        <v>208</v>
      </c>
      <c r="J304" s="19"/>
      <c r="K304" s="19"/>
      <c r="L304" s="39"/>
      <c r="M304" s="46">
        <v>20.100000000000001</v>
      </c>
      <c r="N304" s="56">
        <v>31.1</v>
      </c>
      <c r="O304" s="42">
        <f t="shared" si="13"/>
        <v>31.1</v>
      </c>
      <c r="P304" s="54">
        <f t="shared" si="15"/>
        <v>38.25</v>
      </c>
      <c r="Q304" t="s">
        <v>1045</v>
      </c>
    </row>
    <row r="305" spans="1:17" ht="15" customHeight="1" x14ac:dyDescent="0.25">
      <c r="A305" s="155" t="s">
        <v>500</v>
      </c>
      <c r="B305" s="157" t="s">
        <v>501</v>
      </c>
      <c r="C305" s="234">
        <v>738720467</v>
      </c>
      <c r="D305" s="242"/>
      <c r="E305" s="218"/>
      <c r="F305" s="16" t="s">
        <v>1288</v>
      </c>
      <c r="G305" s="38" t="s">
        <v>1287</v>
      </c>
      <c r="H305" s="17">
        <v>1</v>
      </c>
      <c r="I305" s="18" t="s">
        <v>208</v>
      </c>
      <c r="J305" s="19"/>
      <c r="K305" s="19"/>
      <c r="L305" s="39"/>
      <c r="M305" s="46">
        <v>20.100000000000001</v>
      </c>
      <c r="N305" s="56">
        <v>31.1</v>
      </c>
      <c r="O305" s="42">
        <f t="shared" si="13"/>
        <v>31.1</v>
      </c>
      <c r="P305" s="54">
        <f t="shared" si="15"/>
        <v>38.25</v>
      </c>
      <c r="Q305" t="s">
        <v>1045</v>
      </c>
    </row>
    <row r="306" spans="1:17" ht="15" customHeight="1" x14ac:dyDescent="0.25">
      <c r="A306" s="155" t="s">
        <v>500</v>
      </c>
      <c r="B306" s="157" t="s">
        <v>501</v>
      </c>
      <c r="C306" s="239">
        <v>738720475</v>
      </c>
      <c r="D306" s="242"/>
      <c r="E306" s="218"/>
      <c r="F306" s="16" t="s">
        <v>1289</v>
      </c>
      <c r="G306" s="38" t="s">
        <v>1283</v>
      </c>
      <c r="H306" s="17">
        <v>10</v>
      </c>
      <c r="I306" s="18" t="s">
        <v>208</v>
      </c>
      <c r="J306" s="19"/>
      <c r="K306" s="19"/>
      <c r="L306" s="39"/>
      <c r="M306" s="46">
        <v>16.3</v>
      </c>
      <c r="N306" s="56">
        <v>20.99</v>
      </c>
      <c r="O306" s="42">
        <f t="shared" si="13"/>
        <v>209.9</v>
      </c>
      <c r="P306" s="54">
        <f t="shared" si="15"/>
        <v>258.18</v>
      </c>
      <c r="Q306" t="s">
        <v>1027</v>
      </c>
    </row>
    <row r="307" spans="1:17" ht="15" customHeight="1" x14ac:dyDescent="0.25">
      <c r="A307" s="155" t="s">
        <v>500</v>
      </c>
      <c r="B307" s="157" t="s">
        <v>501</v>
      </c>
      <c r="C307" s="240">
        <v>738720476</v>
      </c>
      <c r="D307" s="242"/>
      <c r="E307" s="218"/>
      <c r="F307" s="16" t="s">
        <v>1289</v>
      </c>
      <c r="G307" s="38" t="s">
        <v>1285</v>
      </c>
      <c r="H307" s="17">
        <v>10</v>
      </c>
      <c r="I307" s="18" t="s">
        <v>208</v>
      </c>
      <c r="J307" s="19"/>
      <c r="K307" s="19"/>
      <c r="L307" s="39"/>
      <c r="M307" s="46">
        <v>15.8</v>
      </c>
      <c r="N307" s="56">
        <v>23.72</v>
      </c>
      <c r="O307" s="42">
        <f t="shared" si="13"/>
        <v>237.2</v>
      </c>
      <c r="P307" s="54">
        <f t="shared" si="15"/>
        <v>291.76</v>
      </c>
      <c r="Q307" t="s">
        <v>1027</v>
      </c>
    </row>
    <row r="308" spans="1:17" ht="15" customHeight="1" x14ac:dyDescent="0.25">
      <c r="A308" s="155" t="s">
        <v>500</v>
      </c>
      <c r="B308" s="157" t="s">
        <v>501</v>
      </c>
      <c r="C308" s="240">
        <v>738720477</v>
      </c>
      <c r="D308" s="242"/>
      <c r="E308" s="218"/>
      <c r="F308" s="16" t="s">
        <v>1289</v>
      </c>
      <c r="G308" s="38" t="s">
        <v>1286</v>
      </c>
      <c r="H308" s="17">
        <v>10</v>
      </c>
      <c r="I308" s="18" t="s">
        <v>208</v>
      </c>
      <c r="J308" s="19"/>
      <c r="K308" s="19"/>
      <c r="L308" s="39"/>
      <c r="M308" s="46">
        <v>20.100000000000001</v>
      </c>
      <c r="N308" s="56">
        <v>31.1</v>
      </c>
      <c r="O308" s="42">
        <f t="shared" si="13"/>
        <v>311</v>
      </c>
      <c r="P308" s="54">
        <f t="shared" si="15"/>
        <v>382.53</v>
      </c>
      <c r="Q308" t="s">
        <v>1027</v>
      </c>
    </row>
    <row r="309" spans="1:17" ht="15" customHeight="1" x14ac:dyDescent="0.25">
      <c r="A309" s="155" t="s">
        <v>500</v>
      </c>
      <c r="B309" s="157" t="s">
        <v>501</v>
      </c>
      <c r="C309" s="240">
        <v>738720478</v>
      </c>
      <c r="D309" s="242"/>
      <c r="E309" s="218"/>
      <c r="F309" s="16" t="s">
        <v>1289</v>
      </c>
      <c r="G309" s="38" t="s">
        <v>1287</v>
      </c>
      <c r="H309" s="17">
        <v>10</v>
      </c>
      <c r="I309" s="18" t="s">
        <v>208</v>
      </c>
      <c r="J309" s="19"/>
      <c r="K309" s="19"/>
      <c r="L309" s="39"/>
      <c r="M309" s="46">
        <v>20.100000000000001</v>
      </c>
      <c r="N309" s="56">
        <v>31.1</v>
      </c>
      <c r="O309" s="42">
        <f t="shared" si="13"/>
        <v>311</v>
      </c>
      <c r="P309" s="54">
        <f t="shared" si="15"/>
        <v>382.53</v>
      </c>
      <c r="Q309" t="s">
        <v>1027</v>
      </c>
    </row>
    <row r="310" spans="1:17" ht="15" customHeight="1" x14ac:dyDescent="0.25">
      <c r="A310" s="155" t="s">
        <v>500</v>
      </c>
      <c r="B310" s="157" t="s">
        <v>501</v>
      </c>
      <c r="C310" s="234">
        <v>738720468</v>
      </c>
      <c r="D310" s="242"/>
      <c r="E310" s="218"/>
      <c r="F310" s="16" t="s">
        <v>1290</v>
      </c>
      <c r="G310" s="38" t="s">
        <v>1291</v>
      </c>
      <c r="H310" s="17">
        <v>1</v>
      </c>
      <c r="I310" s="18" t="s">
        <v>208</v>
      </c>
      <c r="J310" s="19"/>
      <c r="K310" s="19"/>
      <c r="L310" s="39"/>
      <c r="M310" s="46">
        <v>2.25</v>
      </c>
      <c r="N310" s="56">
        <v>2.36</v>
      </c>
      <c r="O310" s="42">
        <f t="shared" si="13"/>
        <v>2.36</v>
      </c>
      <c r="P310" s="54">
        <f t="shared" si="15"/>
        <v>2.9</v>
      </c>
      <c r="Q310" t="s">
        <v>1045</v>
      </c>
    </row>
    <row r="311" spans="1:17" ht="15" customHeight="1" x14ac:dyDescent="0.25">
      <c r="A311" s="155" t="s">
        <v>500</v>
      </c>
      <c r="B311" s="157" t="s">
        <v>501</v>
      </c>
      <c r="C311" s="234">
        <v>738720469</v>
      </c>
      <c r="D311" s="242"/>
      <c r="E311" s="218"/>
      <c r="F311" s="16" t="s">
        <v>1290</v>
      </c>
      <c r="G311" s="38" t="s">
        <v>1292</v>
      </c>
      <c r="H311" s="17">
        <v>1</v>
      </c>
      <c r="I311" s="18" t="s">
        <v>208</v>
      </c>
      <c r="J311" s="19"/>
      <c r="K311" s="19"/>
      <c r="L311" s="39"/>
      <c r="M311" s="46">
        <v>2.85</v>
      </c>
      <c r="N311" s="56">
        <v>3.06</v>
      </c>
      <c r="O311" s="42">
        <f t="shared" si="13"/>
        <v>3.06</v>
      </c>
      <c r="P311" s="54">
        <f t="shared" si="15"/>
        <v>3.76</v>
      </c>
      <c r="Q311" t="s">
        <v>1045</v>
      </c>
    </row>
    <row r="312" spans="1:17" ht="15" customHeight="1" x14ac:dyDescent="0.25">
      <c r="A312" s="155" t="s">
        <v>500</v>
      </c>
      <c r="B312" s="157" t="s">
        <v>501</v>
      </c>
      <c r="C312" s="234">
        <v>738720550</v>
      </c>
      <c r="D312" s="242"/>
      <c r="E312" s="218"/>
      <c r="F312" s="16" t="s">
        <v>1290</v>
      </c>
      <c r="G312" s="38" t="s">
        <v>1293</v>
      </c>
      <c r="H312" s="17">
        <v>1</v>
      </c>
      <c r="I312" s="18" t="s">
        <v>208</v>
      </c>
      <c r="J312" s="19"/>
      <c r="K312" s="19"/>
      <c r="L312" s="39"/>
      <c r="M312" s="46">
        <v>2.85</v>
      </c>
      <c r="N312" s="56">
        <v>3.06</v>
      </c>
      <c r="O312" s="42">
        <f t="shared" si="13"/>
        <v>3.06</v>
      </c>
      <c r="P312" s="54">
        <f t="shared" si="15"/>
        <v>3.76</v>
      </c>
      <c r="Q312" t="s">
        <v>1045</v>
      </c>
    </row>
    <row r="313" spans="1:17" ht="15" customHeight="1" x14ac:dyDescent="0.25">
      <c r="A313" s="155" t="s">
        <v>500</v>
      </c>
      <c r="B313" s="157" t="s">
        <v>501</v>
      </c>
      <c r="C313" s="234">
        <v>738720456</v>
      </c>
      <c r="D313" s="242"/>
      <c r="E313" s="218"/>
      <c r="F313" s="16" t="s">
        <v>1290</v>
      </c>
      <c r="G313" s="38" t="s">
        <v>1294</v>
      </c>
      <c r="H313" s="17">
        <v>1</v>
      </c>
      <c r="I313" s="18" t="s">
        <v>208</v>
      </c>
      <c r="J313" s="19"/>
      <c r="K313" s="19"/>
      <c r="L313" s="39"/>
      <c r="M313" s="46">
        <v>2.85</v>
      </c>
      <c r="N313" s="56">
        <v>3.06</v>
      </c>
      <c r="O313" s="42">
        <f t="shared" si="13"/>
        <v>3.06</v>
      </c>
      <c r="P313" s="54">
        <f t="shared" si="15"/>
        <v>3.76</v>
      </c>
      <c r="Q313" t="s">
        <v>1045</v>
      </c>
    </row>
    <row r="314" spans="1:17" ht="15" customHeight="1" x14ac:dyDescent="0.25">
      <c r="A314" s="155" t="s">
        <v>500</v>
      </c>
      <c r="B314" s="157" t="s">
        <v>501</v>
      </c>
      <c r="C314" s="234">
        <v>738720650</v>
      </c>
      <c r="D314" s="242"/>
      <c r="E314" s="218"/>
      <c r="F314" s="16" t="s">
        <v>1295</v>
      </c>
      <c r="G314" s="38" t="s">
        <v>1296</v>
      </c>
      <c r="H314" s="17">
        <v>2</v>
      </c>
      <c r="I314" s="18" t="s">
        <v>1284</v>
      </c>
      <c r="J314" s="19">
        <v>60</v>
      </c>
      <c r="K314" s="19">
        <f>J314*H314</f>
        <v>120</v>
      </c>
      <c r="L314" s="39" t="s">
        <v>42</v>
      </c>
      <c r="M314" s="46">
        <v>7.15</v>
      </c>
      <c r="N314" s="56">
        <v>7.23</v>
      </c>
      <c r="O314" s="42">
        <f t="shared" si="13"/>
        <v>14.46</v>
      </c>
      <c r="P314" s="54">
        <f t="shared" si="15"/>
        <v>17.79</v>
      </c>
      <c r="Q314" t="s">
        <v>1045</v>
      </c>
    </row>
    <row r="315" spans="1:17" ht="15" customHeight="1" x14ac:dyDescent="0.25">
      <c r="A315" s="155" t="s">
        <v>500</v>
      </c>
      <c r="B315" s="157" t="s">
        <v>501</v>
      </c>
      <c r="C315" s="234">
        <v>738720651</v>
      </c>
      <c r="D315" s="242"/>
      <c r="E315" s="218"/>
      <c r="F315" s="16" t="s">
        <v>1297</v>
      </c>
      <c r="G315" s="38" t="s">
        <v>1298</v>
      </c>
      <c r="H315" s="17">
        <v>2</v>
      </c>
      <c r="I315" s="18" t="s">
        <v>1284</v>
      </c>
      <c r="J315" s="19">
        <v>60</v>
      </c>
      <c r="K315" s="19">
        <f>J315*H315</f>
        <v>120</v>
      </c>
      <c r="L315" s="39" t="s">
        <v>42</v>
      </c>
      <c r="M315" s="46">
        <v>7.15</v>
      </c>
      <c r="N315" s="56">
        <v>7.23</v>
      </c>
      <c r="O315" s="42">
        <f t="shared" si="13"/>
        <v>14.46</v>
      </c>
      <c r="P315" s="54">
        <f t="shared" si="15"/>
        <v>17.79</v>
      </c>
      <c r="Q315" t="s">
        <v>1045</v>
      </c>
    </row>
    <row r="316" spans="1:17" ht="15" customHeight="1" x14ac:dyDescent="0.25">
      <c r="A316" s="155" t="s">
        <v>500</v>
      </c>
      <c r="B316" s="157" t="s">
        <v>501</v>
      </c>
      <c r="C316" s="234">
        <v>738720652</v>
      </c>
      <c r="D316" s="242"/>
      <c r="E316" s="218"/>
      <c r="F316" s="16" t="s">
        <v>1297</v>
      </c>
      <c r="G316" s="38" t="s">
        <v>1287</v>
      </c>
      <c r="H316" s="17">
        <v>2</v>
      </c>
      <c r="I316" s="18" t="s">
        <v>1284</v>
      </c>
      <c r="J316" s="19">
        <v>60</v>
      </c>
      <c r="K316" s="19">
        <f>J316*H316</f>
        <v>120</v>
      </c>
      <c r="L316" s="39" t="s">
        <v>42</v>
      </c>
      <c r="M316" s="46">
        <v>7.15</v>
      </c>
      <c r="N316" s="56">
        <v>7.23</v>
      </c>
      <c r="O316" s="42">
        <f t="shared" si="13"/>
        <v>14.46</v>
      </c>
      <c r="P316" s="54">
        <f t="shared" si="15"/>
        <v>17.79</v>
      </c>
      <c r="Q316" t="s">
        <v>1045</v>
      </c>
    </row>
    <row r="317" spans="1:17" ht="15" customHeight="1" x14ac:dyDescent="0.25">
      <c r="A317" s="155" t="s">
        <v>500</v>
      </c>
      <c r="B317" s="157" t="s">
        <v>501</v>
      </c>
      <c r="C317" s="234">
        <v>738720359</v>
      </c>
      <c r="D317" s="242"/>
      <c r="E317" s="218"/>
      <c r="F317" s="16" t="s">
        <v>1299</v>
      </c>
      <c r="G317" s="38" t="s">
        <v>1296</v>
      </c>
      <c r="H317" s="17">
        <v>1</v>
      </c>
      <c r="I317" s="18" t="s">
        <v>208</v>
      </c>
      <c r="J317" s="19"/>
      <c r="K317" s="19"/>
      <c r="L317" s="39" t="s">
        <v>42</v>
      </c>
      <c r="M317" s="46">
        <v>9.9499999999999993</v>
      </c>
      <c r="N317" s="56">
        <v>15.02</v>
      </c>
      <c r="O317" s="42">
        <v>15.02</v>
      </c>
      <c r="P317" s="54">
        <f>ROUND(O317*1.23, 2)</f>
        <v>18.47</v>
      </c>
      <c r="Q317" t="s">
        <v>1045</v>
      </c>
    </row>
    <row r="318" spans="1:17" ht="15" customHeight="1" x14ac:dyDescent="0.25">
      <c r="A318" s="155" t="s">
        <v>500</v>
      </c>
      <c r="B318" s="157" t="s">
        <v>501</v>
      </c>
      <c r="C318" s="234">
        <v>738720923</v>
      </c>
      <c r="D318" s="242"/>
      <c r="E318" s="218"/>
      <c r="F318" s="16" t="s">
        <v>1299</v>
      </c>
      <c r="G318" s="38" t="s">
        <v>1298</v>
      </c>
      <c r="H318" s="17">
        <v>1</v>
      </c>
      <c r="I318" s="18" t="s">
        <v>208</v>
      </c>
      <c r="J318" s="19"/>
      <c r="K318" s="19"/>
      <c r="L318" s="39" t="s">
        <v>42</v>
      </c>
      <c r="M318" s="46">
        <v>9.9499999999999993</v>
      </c>
      <c r="N318" s="56">
        <v>15.02</v>
      </c>
      <c r="O318" s="42">
        <v>15.02</v>
      </c>
      <c r="P318" s="54">
        <f t="shared" si="15"/>
        <v>18.47</v>
      </c>
      <c r="Q318" t="s">
        <v>1045</v>
      </c>
    </row>
    <row r="319" spans="1:17" ht="15" customHeight="1" x14ac:dyDescent="0.25">
      <c r="A319" s="155" t="s">
        <v>500</v>
      </c>
      <c r="B319" s="157" t="s">
        <v>501</v>
      </c>
      <c r="C319" s="234">
        <v>738720924</v>
      </c>
      <c r="D319" s="242"/>
      <c r="E319" s="218"/>
      <c r="F319" s="16" t="s">
        <v>1299</v>
      </c>
      <c r="G319" s="38" t="s">
        <v>1287</v>
      </c>
      <c r="H319" s="17">
        <v>1</v>
      </c>
      <c r="I319" s="18" t="s">
        <v>208</v>
      </c>
      <c r="J319" s="19"/>
      <c r="K319" s="19"/>
      <c r="L319" s="39" t="s">
        <v>42</v>
      </c>
      <c r="M319" s="46">
        <v>9.9499999999999993</v>
      </c>
      <c r="N319" s="56">
        <v>15.02</v>
      </c>
      <c r="O319" s="42">
        <v>15.02</v>
      </c>
      <c r="P319" s="54">
        <f t="shared" si="15"/>
        <v>18.47</v>
      </c>
      <c r="Q319" t="s">
        <v>1045</v>
      </c>
    </row>
    <row r="320" spans="1:17" ht="15" customHeight="1" x14ac:dyDescent="0.25">
      <c r="A320" s="155" t="s">
        <v>500</v>
      </c>
      <c r="B320" s="157" t="s">
        <v>501</v>
      </c>
      <c r="C320" s="234">
        <v>738720658</v>
      </c>
      <c r="D320" s="242"/>
      <c r="E320" s="218"/>
      <c r="F320" s="16" t="s">
        <v>1300</v>
      </c>
      <c r="G320" s="38" t="s">
        <v>1296</v>
      </c>
      <c r="H320" s="17">
        <v>1</v>
      </c>
      <c r="I320" s="18" t="s">
        <v>208</v>
      </c>
      <c r="J320" s="29"/>
      <c r="K320" s="19"/>
      <c r="L320" s="39" t="s">
        <v>42</v>
      </c>
      <c r="M320" s="46">
        <f>9.9/10</f>
        <v>0.99</v>
      </c>
      <c r="N320" s="56">
        <v>1.1100000000000001</v>
      </c>
      <c r="O320" s="42">
        <f t="shared" si="13"/>
        <v>1.1100000000000001</v>
      </c>
      <c r="P320" s="54">
        <f t="shared" si="15"/>
        <v>1.37</v>
      </c>
      <c r="Q320" t="s">
        <v>1045</v>
      </c>
    </row>
    <row r="321" spans="1:17" ht="15" customHeight="1" x14ac:dyDescent="0.25">
      <c r="A321" s="155" t="s">
        <v>500</v>
      </c>
      <c r="B321" s="157" t="s">
        <v>501</v>
      </c>
      <c r="C321" s="234">
        <v>738720657</v>
      </c>
      <c r="D321" s="242"/>
      <c r="E321" s="218"/>
      <c r="F321" s="16" t="s">
        <v>1300</v>
      </c>
      <c r="G321" s="38" t="s">
        <v>1298</v>
      </c>
      <c r="H321" s="17">
        <v>1</v>
      </c>
      <c r="I321" s="18" t="s">
        <v>208</v>
      </c>
      <c r="J321" s="29"/>
      <c r="K321" s="19"/>
      <c r="L321" s="39" t="s">
        <v>42</v>
      </c>
      <c r="M321" s="46">
        <f>9.9/10</f>
        <v>0.99</v>
      </c>
      <c r="N321" s="56">
        <v>1.1100000000000001</v>
      </c>
      <c r="O321" s="42">
        <f t="shared" si="13"/>
        <v>1.1100000000000001</v>
      </c>
      <c r="P321" s="54">
        <f t="shared" si="15"/>
        <v>1.37</v>
      </c>
      <c r="Q321" t="s">
        <v>1045</v>
      </c>
    </row>
    <row r="322" spans="1:17" ht="15" customHeight="1" x14ac:dyDescent="0.25">
      <c r="A322" s="155" t="s">
        <v>500</v>
      </c>
      <c r="B322" s="157" t="s">
        <v>501</v>
      </c>
      <c r="C322" s="234">
        <v>738720656</v>
      </c>
      <c r="D322" s="242"/>
      <c r="E322" s="218"/>
      <c r="F322" s="16" t="s">
        <v>1300</v>
      </c>
      <c r="G322" s="38" t="s">
        <v>1287</v>
      </c>
      <c r="H322" s="17">
        <v>1</v>
      </c>
      <c r="I322" s="18" t="s">
        <v>208</v>
      </c>
      <c r="J322" s="29"/>
      <c r="K322" s="19"/>
      <c r="L322" s="39" t="s">
        <v>42</v>
      </c>
      <c r="M322" s="46">
        <f>9.9/10</f>
        <v>0.99</v>
      </c>
      <c r="N322" s="56">
        <v>1.1100000000000001</v>
      </c>
      <c r="O322" s="42">
        <f t="shared" ref="O322:O339" si="16">ROUND(H322*N322, 2)</f>
        <v>1.1100000000000001</v>
      </c>
      <c r="P322" s="54">
        <f t="shared" si="15"/>
        <v>1.37</v>
      </c>
      <c r="Q322" t="s">
        <v>1045</v>
      </c>
    </row>
    <row r="323" spans="1:17" ht="15" customHeight="1" x14ac:dyDescent="0.25">
      <c r="A323" s="155" t="s">
        <v>500</v>
      </c>
      <c r="B323" s="157" t="s">
        <v>501</v>
      </c>
      <c r="C323" s="234">
        <v>738720357</v>
      </c>
      <c r="D323" s="242"/>
      <c r="E323" s="218"/>
      <c r="F323" s="16" t="s">
        <v>1301</v>
      </c>
      <c r="G323" t="s">
        <v>1283</v>
      </c>
      <c r="H323" s="17">
        <v>2.5</v>
      </c>
      <c r="I323" s="18" t="s">
        <v>1284</v>
      </c>
      <c r="J323" s="19"/>
      <c r="K323" s="19"/>
      <c r="L323" s="39"/>
      <c r="M323" s="46">
        <v>17.75</v>
      </c>
      <c r="N323" s="56">
        <v>21.99</v>
      </c>
      <c r="O323" s="42">
        <f t="shared" si="16"/>
        <v>54.98</v>
      </c>
      <c r="P323" s="54">
        <f t="shared" si="15"/>
        <v>67.63</v>
      </c>
      <c r="Q323" t="s">
        <v>1045</v>
      </c>
    </row>
    <row r="324" spans="1:17" ht="15" customHeight="1" x14ac:dyDescent="0.25">
      <c r="A324" s="155" t="s">
        <v>500</v>
      </c>
      <c r="B324" s="157" t="s">
        <v>501</v>
      </c>
      <c r="C324" s="234">
        <v>738720938</v>
      </c>
      <c r="D324" s="242"/>
      <c r="E324" s="218"/>
      <c r="F324" s="16" t="s">
        <v>1302</v>
      </c>
      <c r="G324" s="38" t="s">
        <v>1298</v>
      </c>
      <c r="H324" s="17">
        <v>2.5</v>
      </c>
      <c r="I324" s="18" t="s">
        <v>1284</v>
      </c>
      <c r="J324" s="19"/>
      <c r="K324" s="19"/>
      <c r="L324" s="39"/>
      <c r="M324" s="46">
        <v>26.3</v>
      </c>
      <c r="N324" s="56">
        <v>30.32</v>
      </c>
      <c r="O324" s="42">
        <f t="shared" si="16"/>
        <v>75.8</v>
      </c>
      <c r="P324" s="54">
        <f t="shared" si="15"/>
        <v>93.23</v>
      </c>
      <c r="Q324" t="s">
        <v>1045</v>
      </c>
    </row>
    <row r="325" spans="1:17" ht="15" customHeight="1" x14ac:dyDescent="0.25">
      <c r="A325" s="155" t="s">
        <v>500</v>
      </c>
      <c r="B325" s="157" t="s">
        <v>501</v>
      </c>
      <c r="C325" s="234">
        <v>738720939</v>
      </c>
      <c r="D325" s="242"/>
      <c r="E325" s="218"/>
      <c r="F325" s="16" t="s">
        <v>1302</v>
      </c>
      <c r="G325" s="38" t="s">
        <v>1287</v>
      </c>
      <c r="H325" s="17">
        <v>2.5</v>
      </c>
      <c r="I325" s="18" t="s">
        <v>1284</v>
      </c>
      <c r="J325" s="19"/>
      <c r="K325" s="19"/>
      <c r="L325" s="39"/>
      <c r="M325" s="46">
        <v>26.3</v>
      </c>
      <c r="N325" s="56">
        <v>25.7</v>
      </c>
      <c r="O325" s="42">
        <f t="shared" si="16"/>
        <v>64.25</v>
      </c>
      <c r="P325" s="54">
        <f t="shared" si="15"/>
        <v>79.03</v>
      </c>
      <c r="Q325" t="s">
        <v>1045</v>
      </c>
    </row>
    <row r="326" spans="1:17" ht="15" customHeight="1" x14ac:dyDescent="0.25">
      <c r="A326" s="155" t="s">
        <v>500</v>
      </c>
      <c r="B326" s="157" t="s">
        <v>501</v>
      </c>
      <c r="C326" s="234">
        <v>738720775</v>
      </c>
      <c r="D326" s="242"/>
      <c r="E326" s="218"/>
      <c r="F326" s="16" t="s">
        <v>1303</v>
      </c>
      <c r="G326" s="38" t="s">
        <v>1298</v>
      </c>
      <c r="H326" s="17">
        <v>1</v>
      </c>
      <c r="I326" s="18" t="s">
        <v>208</v>
      </c>
      <c r="J326" s="19"/>
      <c r="K326" s="19"/>
      <c r="L326" s="39"/>
      <c r="M326" s="46">
        <v>26.1</v>
      </c>
      <c r="N326" s="56">
        <v>36.380000000000003</v>
      </c>
      <c r="O326" s="42">
        <f t="shared" si="16"/>
        <v>36.380000000000003</v>
      </c>
      <c r="P326" s="54">
        <f t="shared" si="15"/>
        <v>44.75</v>
      </c>
      <c r="Q326" t="s">
        <v>1045</v>
      </c>
    </row>
    <row r="327" spans="1:17" ht="15" customHeight="1" x14ac:dyDescent="0.25">
      <c r="A327" s="155" t="s">
        <v>500</v>
      </c>
      <c r="B327" s="157" t="s">
        <v>501</v>
      </c>
      <c r="C327" s="234">
        <v>738720776</v>
      </c>
      <c r="D327" s="242"/>
      <c r="E327" s="218"/>
      <c r="F327" s="16" t="s">
        <v>1303</v>
      </c>
      <c r="G327" s="38" t="s">
        <v>1287</v>
      </c>
      <c r="H327" s="17">
        <v>1</v>
      </c>
      <c r="I327" s="18" t="s">
        <v>208</v>
      </c>
      <c r="J327" s="19"/>
      <c r="K327" s="19"/>
      <c r="L327" s="39"/>
      <c r="M327" s="46">
        <v>26.1</v>
      </c>
      <c r="N327" s="56">
        <v>33.520000000000003</v>
      </c>
      <c r="O327" s="42">
        <f t="shared" si="16"/>
        <v>33.520000000000003</v>
      </c>
      <c r="P327" s="54">
        <f t="shared" si="15"/>
        <v>41.23</v>
      </c>
      <c r="Q327" t="s">
        <v>1045</v>
      </c>
    </row>
    <row r="328" spans="1:17" ht="15" customHeight="1" x14ac:dyDescent="0.25">
      <c r="A328" s="155" t="s">
        <v>500</v>
      </c>
      <c r="B328" s="157" t="s">
        <v>501</v>
      </c>
      <c r="C328" s="234">
        <v>738721141</v>
      </c>
      <c r="D328" s="242"/>
      <c r="E328" s="218"/>
      <c r="F328" s="16" t="s">
        <v>1304</v>
      </c>
      <c r="G328" s="38" t="s">
        <v>1298</v>
      </c>
      <c r="H328" s="17">
        <v>1</v>
      </c>
      <c r="I328" s="18" t="s">
        <v>208</v>
      </c>
      <c r="J328" s="19"/>
      <c r="K328" s="19"/>
      <c r="L328" s="39"/>
      <c r="M328" s="46">
        <v>26.1</v>
      </c>
      <c r="N328" s="56">
        <v>36.380000000000003</v>
      </c>
      <c r="O328" s="42">
        <f t="shared" si="16"/>
        <v>36.380000000000003</v>
      </c>
      <c r="P328" s="54">
        <f t="shared" si="15"/>
        <v>44.75</v>
      </c>
      <c r="Q328" t="s">
        <v>1045</v>
      </c>
    </row>
    <row r="329" spans="1:17" ht="15" customHeight="1" x14ac:dyDescent="0.25">
      <c r="A329" s="155" t="s">
        <v>500</v>
      </c>
      <c r="B329" s="157" t="s">
        <v>501</v>
      </c>
      <c r="C329" s="234">
        <v>738721142</v>
      </c>
      <c r="D329" s="242"/>
      <c r="E329" s="218"/>
      <c r="F329" s="16" t="s">
        <v>1304</v>
      </c>
      <c r="G329" s="38" t="s">
        <v>1287</v>
      </c>
      <c r="H329" s="17">
        <v>1</v>
      </c>
      <c r="I329" s="18" t="s">
        <v>208</v>
      </c>
      <c r="J329" s="19"/>
      <c r="K329" s="19"/>
      <c r="L329" s="39"/>
      <c r="M329" s="46">
        <v>26.1</v>
      </c>
      <c r="N329" s="56">
        <v>33.520000000000003</v>
      </c>
      <c r="O329" s="42">
        <f t="shared" si="16"/>
        <v>33.520000000000003</v>
      </c>
      <c r="P329" s="54">
        <f t="shared" si="15"/>
        <v>41.23</v>
      </c>
      <c r="Q329" t="s">
        <v>1045</v>
      </c>
    </row>
    <row r="330" spans="1:17" ht="15" customHeight="1" x14ac:dyDescent="0.25">
      <c r="A330" s="155" t="s">
        <v>500</v>
      </c>
      <c r="B330" s="157" t="s">
        <v>501</v>
      </c>
      <c r="C330" s="234">
        <v>738720779</v>
      </c>
      <c r="D330" s="242"/>
      <c r="E330" s="218"/>
      <c r="F330" s="16" t="s">
        <v>1305</v>
      </c>
      <c r="G330" s="38" t="s">
        <v>1306</v>
      </c>
      <c r="H330" s="17">
        <v>1</v>
      </c>
      <c r="I330" s="18" t="s">
        <v>1307</v>
      </c>
      <c r="J330" s="19"/>
      <c r="K330" s="19"/>
      <c r="L330" s="39"/>
      <c r="M330" s="46">
        <v>5.6</v>
      </c>
      <c r="N330" s="56">
        <v>7</v>
      </c>
      <c r="O330" s="42">
        <f t="shared" si="16"/>
        <v>7</v>
      </c>
      <c r="P330" s="54">
        <f t="shared" si="15"/>
        <v>8.61</v>
      </c>
      <c r="Q330" t="s">
        <v>1308</v>
      </c>
    </row>
    <row r="331" spans="1:17" ht="15" customHeight="1" x14ac:dyDescent="0.25">
      <c r="A331" s="155" t="s">
        <v>500</v>
      </c>
      <c r="B331" s="157" t="s">
        <v>501</v>
      </c>
      <c r="C331" s="234">
        <v>738720780</v>
      </c>
      <c r="D331" s="242"/>
      <c r="E331" s="218"/>
      <c r="F331" s="16" t="s">
        <v>1305</v>
      </c>
      <c r="G331" s="38" t="s">
        <v>1309</v>
      </c>
      <c r="H331" s="17">
        <v>1</v>
      </c>
      <c r="I331" s="18" t="s">
        <v>1307</v>
      </c>
      <c r="J331" s="19"/>
      <c r="K331" s="19"/>
      <c r="L331" s="39"/>
      <c r="M331" s="46">
        <v>5.6</v>
      </c>
      <c r="N331" s="56">
        <v>7</v>
      </c>
      <c r="O331" s="42">
        <f t="shared" si="16"/>
        <v>7</v>
      </c>
      <c r="P331" s="54">
        <f t="shared" si="15"/>
        <v>8.61</v>
      </c>
      <c r="Q331" t="s">
        <v>1308</v>
      </c>
    </row>
    <row r="332" spans="1:17" ht="15" customHeight="1" x14ac:dyDescent="0.25">
      <c r="A332" s="155" t="s">
        <v>750</v>
      </c>
      <c r="B332" s="157" t="s">
        <v>751</v>
      </c>
      <c r="C332" s="234"/>
      <c r="D332" s="242"/>
      <c r="E332" s="218"/>
      <c r="F332" s="16" t="s">
        <v>1310</v>
      </c>
      <c r="G332" s="38"/>
      <c r="H332" s="17">
        <v>50</v>
      </c>
      <c r="I332" s="18" t="s">
        <v>1044</v>
      </c>
      <c r="J332" s="19"/>
      <c r="K332" s="19"/>
      <c r="L332" s="39" t="s">
        <v>42</v>
      </c>
      <c r="M332" s="46">
        <v>5</v>
      </c>
      <c r="N332" s="56">
        <v>6.6</v>
      </c>
      <c r="O332" s="42">
        <f t="shared" si="16"/>
        <v>330</v>
      </c>
      <c r="P332" s="54">
        <f t="shared" si="15"/>
        <v>405.9</v>
      </c>
      <c r="Q332" t="s">
        <v>1027</v>
      </c>
    </row>
    <row r="333" spans="1:17" ht="15" customHeight="1" x14ac:dyDescent="0.25">
      <c r="A333" s="153" t="s">
        <v>719</v>
      </c>
      <c r="B333" s="154" t="s">
        <v>720</v>
      </c>
      <c r="C333" s="235">
        <v>738720672</v>
      </c>
      <c r="D333" s="243"/>
      <c r="E333" s="219"/>
      <c r="F333" s="16" t="s">
        <v>1311</v>
      </c>
      <c r="G333" s="38" t="s">
        <v>1172</v>
      </c>
      <c r="H333" s="17">
        <v>25</v>
      </c>
      <c r="I333" s="18" t="s">
        <v>208</v>
      </c>
      <c r="J333" s="19"/>
      <c r="K333" s="19"/>
      <c r="L333" s="39" t="s">
        <v>42</v>
      </c>
      <c r="M333" s="46">
        <v>3.9</v>
      </c>
      <c r="N333" s="56">
        <v>3.7</v>
      </c>
      <c r="O333" s="42">
        <f t="shared" si="16"/>
        <v>92.5</v>
      </c>
      <c r="P333" s="54">
        <f t="shared" si="15"/>
        <v>113.78</v>
      </c>
      <c r="Q333" t="s">
        <v>1027</v>
      </c>
    </row>
    <row r="334" spans="1:17" ht="15" customHeight="1" x14ac:dyDescent="0.25">
      <c r="A334" s="153" t="s">
        <v>719</v>
      </c>
      <c r="B334" s="154" t="s">
        <v>720</v>
      </c>
      <c r="C334" s="235">
        <v>738720674</v>
      </c>
      <c r="D334" s="243"/>
      <c r="E334" s="219"/>
      <c r="F334" s="16" t="s">
        <v>1311</v>
      </c>
      <c r="G334" s="38" t="s">
        <v>1312</v>
      </c>
      <c r="H334" s="17">
        <v>25</v>
      </c>
      <c r="I334" s="18" t="s">
        <v>208</v>
      </c>
      <c r="J334" s="19"/>
      <c r="K334" s="19"/>
      <c r="L334" s="39" t="s">
        <v>42</v>
      </c>
      <c r="M334" s="46">
        <v>3.9</v>
      </c>
      <c r="N334" s="56">
        <v>3.7</v>
      </c>
      <c r="O334" s="42">
        <f t="shared" si="16"/>
        <v>92.5</v>
      </c>
      <c r="P334" s="54">
        <f t="shared" si="15"/>
        <v>113.78</v>
      </c>
      <c r="Q334" t="s">
        <v>1027</v>
      </c>
    </row>
    <row r="335" spans="1:17" ht="15" customHeight="1" x14ac:dyDescent="0.25">
      <c r="A335" s="153" t="s">
        <v>719</v>
      </c>
      <c r="B335" s="154" t="s">
        <v>720</v>
      </c>
      <c r="C335" s="235">
        <v>738360570</v>
      </c>
      <c r="D335" s="243" t="s">
        <v>1313</v>
      </c>
      <c r="E335" s="219"/>
      <c r="F335" s="16" t="s">
        <v>1314</v>
      </c>
      <c r="G335" s="38" t="s">
        <v>1315</v>
      </c>
      <c r="H335" s="17">
        <v>10</v>
      </c>
      <c r="I335" s="18" t="s">
        <v>1044</v>
      </c>
      <c r="J335" s="19"/>
      <c r="K335" s="19"/>
      <c r="L335" s="39" t="s">
        <v>42</v>
      </c>
      <c r="M335" s="46">
        <v>3.15</v>
      </c>
      <c r="N335" s="56">
        <v>3.2</v>
      </c>
      <c r="O335" s="42">
        <f t="shared" si="16"/>
        <v>32</v>
      </c>
      <c r="P335" s="54">
        <f t="shared" si="15"/>
        <v>39.36</v>
      </c>
      <c r="Q335" t="s">
        <v>1027</v>
      </c>
    </row>
    <row r="336" spans="1:17" ht="15" customHeight="1" x14ac:dyDescent="0.25">
      <c r="A336" s="153" t="s">
        <v>719</v>
      </c>
      <c r="B336" s="154" t="s">
        <v>720</v>
      </c>
      <c r="C336" s="235">
        <v>738360571</v>
      </c>
      <c r="D336" s="243" t="s">
        <v>1316</v>
      </c>
      <c r="E336" s="219"/>
      <c r="F336" s="16" t="s">
        <v>1314</v>
      </c>
      <c r="G336" s="38" t="s">
        <v>1317</v>
      </c>
      <c r="H336" s="17">
        <v>50</v>
      </c>
      <c r="I336" s="18" t="s">
        <v>1044</v>
      </c>
      <c r="J336" s="19"/>
      <c r="K336" s="19"/>
      <c r="L336" s="39" t="s">
        <v>42</v>
      </c>
      <c r="M336" s="46">
        <v>2.85</v>
      </c>
      <c r="N336" s="56">
        <v>2.9</v>
      </c>
      <c r="O336" s="42">
        <f t="shared" si="16"/>
        <v>145</v>
      </c>
      <c r="P336" s="54">
        <f t="shared" si="15"/>
        <v>178.35</v>
      </c>
      <c r="Q336" t="s">
        <v>1027</v>
      </c>
    </row>
    <row r="337" spans="1:17" ht="15" customHeight="1" x14ac:dyDescent="0.25">
      <c r="A337" s="155" t="s">
        <v>750</v>
      </c>
      <c r="B337" s="157" t="s">
        <v>751</v>
      </c>
      <c r="C337" s="234"/>
      <c r="D337" s="242"/>
      <c r="E337" s="218"/>
      <c r="F337" s="16" t="s">
        <v>1318</v>
      </c>
      <c r="G337" s="38"/>
      <c r="H337" s="17">
        <v>30</v>
      </c>
      <c r="I337" s="18" t="s">
        <v>1044</v>
      </c>
      <c r="J337" s="19"/>
      <c r="K337" s="19"/>
      <c r="L337" s="39" t="s">
        <v>42</v>
      </c>
      <c r="M337" s="46">
        <v>10</v>
      </c>
      <c r="N337" s="56">
        <v>11.5</v>
      </c>
      <c r="O337" s="42">
        <f t="shared" si="16"/>
        <v>345</v>
      </c>
      <c r="P337" s="54">
        <f t="shared" si="15"/>
        <v>424.35</v>
      </c>
      <c r="Q337" t="s">
        <v>1027</v>
      </c>
    </row>
    <row r="338" spans="1:17" ht="15" customHeight="1" x14ac:dyDescent="0.25">
      <c r="A338" s="153" t="s">
        <v>786</v>
      </c>
      <c r="B338" s="154" t="s">
        <v>787</v>
      </c>
      <c r="C338" s="235"/>
      <c r="D338" s="243"/>
      <c r="E338" s="219"/>
      <c r="F338" s="16" t="s">
        <v>1319</v>
      </c>
      <c r="G338" s="38" t="s">
        <v>1317</v>
      </c>
      <c r="H338" s="17">
        <v>55</v>
      </c>
      <c r="I338" s="18" t="s">
        <v>1025</v>
      </c>
      <c r="J338" s="19"/>
      <c r="K338" s="19"/>
      <c r="L338" s="39"/>
      <c r="M338" s="46">
        <v>1.48</v>
      </c>
      <c r="N338" s="56">
        <v>1.78</v>
      </c>
      <c r="O338" s="42">
        <f t="shared" si="16"/>
        <v>97.9</v>
      </c>
      <c r="P338" s="54">
        <f t="shared" si="15"/>
        <v>120.42</v>
      </c>
      <c r="Q338" t="s">
        <v>1027</v>
      </c>
    </row>
    <row r="339" spans="1:17" ht="15" customHeight="1" x14ac:dyDescent="0.25">
      <c r="A339" s="153" t="s">
        <v>786</v>
      </c>
      <c r="B339" s="154" t="s">
        <v>787</v>
      </c>
      <c r="C339" s="235"/>
      <c r="D339" s="243"/>
      <c r="E339" s="219"/>
      <c r="F339" s="16" t="s">
        <v>1319</v>
      </c>
      <c r="G339" s="38" t="s">
        <v>1320</v>
      </c>
      <c r="H339" s="17">
        <v>20</v>
      </c>
      <c r="I339" s="18" t="s">
        <v>1025</v>
      </c>
      <c r="J339" s="19"/>
      <c r="K339" s="19"/>
      <c r="L339" s="39"/>
      <c r="M339" s="46">
        <v>1.52</v>
      </c>
      <c r="N339" s="57">
        <v>1.83</v>
      </c>
      <c r="O339" s="58">
        <f t="shared" si="16"/>
        <v>36.6</v>
      </c>
      <c r="P339" s="59">
        <f t="shared" si="15"/>
        <v>45.02</v>
      </c>
      <c r="Q339" t="s">
        <v>1027</v>
      </c>
    </row>
  </sheetData>
  <autoFilter ref="A1:Q1" xr:uid="{C51E7B2B-5439-45E6-B486-CF005CD5011B}"/>
  <phoneticPr fontId="5" type="noConversion"/>
  <dataValidations count="1">
    <dataValidation type="textLength" operator="lessThanOrEqual" allowBlank="1" showInputMessage="1" showErrorMessage="1" errorTitle="Nesprávne vyplnený údaj" error="Popis úrovne resp. produktu môže obsahovať maximálne 150 znakov. _x000a_Upravte ho tak, aby vyhovoval tomuto pravidlu." sqref="F74:F77" xr:uid="{D83BFEF8-9426-4BA2-98E1-55A3141994D0}">
      <formula1>150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5C26C-A68E-4C58-8C3B-F0322D9EB1FE}">
  <dimension ref="A1:B25"/>
  <sheetViews>
    <sheetView topLeftCell="A13" workbookViewId="0">
      <selection activeCell="C19" sqref="C19"/>
    </sheetView>
  </sheetViews>
  <sheetFormatPr defaultRowHeight="15" x14ac:dyDescent="0.25"/>
  <cols>
    <col min="1" max="1" width="34" style="135" customWidth="1"/>
    <col min="2" max="2" width="90.28515625" style="136" customWidth="1"/>
    <col min="3" max="3" width="90.28515625" customWidth="1"/>
    <col min="4" max="4" width="24.42578125" customWidth="1"/>
    <col min="5" max="5" width="23.42578125" customWidth="1"/>
    <col min="6" max="6" width="26.42578125" customWidth="1"/>
  </cols>
  <sheetData>
    <row r="1" spans="1:2" s="139" customFormat="1" ht="15" customHeight="1" x14ac:dyDescent="0.25">
      <c r="A1" s="138" t="s">
        <v>1321</v>
      </c>
      <c r="B1" s="138" t="s">
        <v>1322</v>
      </c>
    </row>
    <row r="2" spans="1:2" ht="45" x14ac:dyDescent="0.25">
      <c r="A2" s="140" t="str">
        <f>HYPERLINK("#Weber!B10", Weber!F10)</f>
        <v xml:space="preserve">EnveoKleber Premium Light </v>
      </c>
      <c r="B2" s="137" t="s">
        <v>1323</v>
      </c>
    </row>
    <row r="3" spans="1:2" ht="30" x14ac:dyDescent="0.25">
      <c r="A3" s="140" t="str">
        <f>HYPERLINK("#Weber!B11", Weber!F11)</f>
        <v xml:space="preserve">EnveoKleber Premium </v>
      </c>
      <c r="B3" s="137" t="s">
        <v>1324</v>
      </c>
    </row>
    <row r="4" spans="1:2" ht="30" x14ac:dyDescent="0.25">
      <c r="A4" s="140" t="str">
        <f>HYPERLINK("#Weber!B12", Weber!F12)</f>
        <v xml:space="preserve">EnveoKleber Excellent </v>
      </c>
      <c r="B4" s="137" t="s">
        <v>1325</v>
      </c>
    </row>
    <row r="5" spans="1:2" ht="45" x14ac:dyDescent="0.25">
      <c r="A5" s="140" t="str">
        <f>HYPERLINK("#Weber!B36", Weber!F36)</f>
        <v xml:space="preserve">EnveoPutz Premium Active </v>
      </c>
      <c r="B5" s="137" t="s">
        <v>1326</v>
      </c>
    </row>
    <row r="6" spans="1:2" ht="30" x14ac:dyDescent="0.25">
      <c r="A6" s="140" t="str">
        <f>HYPERLINK("#Weber!B39", Weber!F39)</f>
        <v xml:space="preserve">EnveoPutz Silicon </v>
      </c>
      <c r="B6" s="137" t="s">
        <v>1327</v>
      </c>
    </row>
    <row r="7" spans="1:2" ht="30" x14ac:dyDescent="0.25">
      <c r="A7" s="140" t="str">
        <f>HYPERLINK("#Weber!B44", Weber!F50)</f>
        <v>EnveoGrund</v>
      </c>
      <c r="B7" s="137" t="s">
        <v>1328</v>
      </c>
    </row>
    <row r="8" spans="1:2" s="20" customFormat="1" ht="45" x14ac:dyDescent="0.25">
      <c r="A8" s="150" t="str">
        <f>HYPERLINK("#Príslušenstvo!B6", Príslušenstvo!F6)</f>
        <v xml:space="preserve">EnveoTherm Mesh 117 </v>
      </c>
      <c r="B8" s="147" t="s">
        <v>1329</v>
      </c>
    </row>
    <row r="9" spans="1:2" s="20" customFormat="1" ht="45" x14ac:dyDescent="0.25">
      <c r="A9" s="150" t="str">
        <f>HYPERLINK("#Príslušenstvo!B7", Príslušenstvo!F7)</f>
        <v xml:space="preserve">EnveoTherm Mesh 131 </v>
      </c>
      <c r="B9" s="148" t="s">
        <v>1330</v>
      </c>
    </row>
    <row r="10" spans="1:2" s="20" customFormat="1" ht="75" x14ac:dyDescent="0.25">
      <c r="A10" s="150" t="str">
        <f>HYPERLINK("#Príslušenstvo!B8", Príslušenstvo!F8)</f>
        <v>EnveoTherm Mesh 3F</v>
      </c>
      <c r="B10" s="149" t="s">
        <v>1331</v>
      </c>
    </row>
    <row r="11" spans="1:2" ht="45" x14ac:dyDescent="0.25">
      <c r="A11" s="140" t="str">
        <f>HYPERLINK("#Weber!B50", Weber!F72)</f>
        <v>weberpas design stone</v>
      </c>
      <c r="B11" s="137" t="s">
        <v>1332</v>
      </c>
    </row>
    <row r="12" spans="1:2" ht="30" x14ac:dyDescent="0.25">
      <c r="A12" s="140" t="str">
        <f>HYPERLINK("#Weber!B68", Weber!F125)</f>
        <v>dizajn metlička</v>
      </c>
      <c r="B12" s="151" t="s">
        <v>1333</v>
      </c>
    </row>
    <row r="13" spans="1:2" ht="45" x14ac:dyDescent="0.25">
      <c r="A13" s="140" t="str">
        <f>HYPERLINK("#Weber!B70", Weber!F127)</f>
        <v>weber glitter MAX</v>
      </c>
      <c r="B13" s="137" t="s">
        <v>1334</v>
      </c>
    </row>
    <row r="14" spans="1:2" ht="45" x14ac:dyDescent="0.25">
      <c r="A14" s="140" t="str">
        <f>HYPERLINK("#Weber!B73", Weber!F130)</f>
        <v>weber glitter MINI</v>
      </c>
      <c r="B14" s="137" t="s">
        <v>1334</v>
      </c>
    </row>
    <row r="15" spans="1:2" ht="45" x14ac:dyDescent="0.25">
      <c r="A15" s="140" t="str">
        <f>HYPERLINK("#Weber!B172", Weber!F229)</f>
        <v>weberdur 3v1</v>
      </c>
      <c r="B15" s="137" t="s">
        <v>1335</v>
      </c>
    </row>
    <row r="16" spans="1:2" ht="45" x14ac:dyDescent="0.25">
      <c r="A16" s="140" t="str">
        <f>HYPERLINK("#Weber!B108", Weber!F165)</f>
        <v>weber odstraňovač rias</v>
      </c>
      <c r="B16" s="137" t="s">
        <v>1336</v>
      </c>
    </row>
    <row r="17" spans="1:2" ht="45" x14ac:dyDescent="0.25">
      <c r="A17" s="140" t="str">
        <f>HYPERLINK("#Weber!B112", Weber!F169)</f>
        <v>weber ochrana prevent</v>
      </c>
      <c r="B17" s="137" t="s">
        <v>1337</v>
      </c>
    </row>
    <row r="18" spans="1:2" ht="30" x14ac:dyDescent="0.25">
      <c r="A18" s="140" t="str">
        <f>HYPERLINK("#Weber!B116", Weber!F173)</f>
        <v xml:space="preserve">weber fasádny čistič </v>
      </c>
      <c r="B18" s="137" t="s">
        <v>1338</v>
      </c>
    </row>
    <row r="19" spans="1:2" ht="60" x14ac:dyDescent="0.25">
      <c r="A19" s="140" t="str">
        <f>HYPERLINK("#Weber!B120", Weber!F177)</f>
        <v>weber antigraffiti náter</v>
      </c>
      <c r="B19" s="137" t="s">
        <v>1339</v>
      </c>
    </row>
    <row r="20" spans="1:2" ht="30" x14ac:dyDescent="0.25">
      <c r="A20" s="140" t="str">
        <f>HYPERLINK("#Weber!B122", Weber!F179)</f>
        <v>weber antigraffiti podklad</v>
      </c>
      <c r="B20" s="137" t="s">
        <v>1340</v>
      </c>
    </row>
    <row r="21" spans="1:2" ht="30" x14ac:dyDescent="0.25">
      <c r="A21" s="140" t="str">
        <f>HYPERLINK("#Weber!B124", Weber!F181)</f>
        <v xml:space="preserve">weber antigraffiti odstraňovač </v>
      </c>
      <c r="B21" s="137" t="s">
        <v>1341</v>
      </c>
    </row>
    <row r="22" spans="1:2" ht="45" x14ac:dyDescent="0.25">
      <c r="A22" s="140" t="str">
        <f>HYPERLINK("#Weber!B128", Weber!F185)</f>
        <v xml:space="preserve">weber odstraňovač náterov a omietok </v>
      </c>
      <c r="B22" s="137" t="s">
        <v>1342</v>
      </c>
    </row>
    <row r="23" spans="1:2" ht="30" x14ac:dyDescent="0.25">
      <c r="A23" s="140" t="str">
        <f>HYPERLINK("#Weber!B131", Weber!F188)</f>
        <v>webersys PUR</v>
      </c>
      <c r="B23" s="137" t="s">
        <v>1343</v>
      </c>
    </row>
    <row r="24" spans="1:2" ht="60" x14ac:dyDescent="0.25">
      <c r="A24" s="140" t="str">
        <f>HYPERLINK("#Weber!B132", Weber!F189)</f>
        <v>weber fasádny tmel</v>
      </c>
      <c r="B24" s="137" t="s">
        <v>1344</v>
      </c>
    </row>
    <row r="25" spans="1:2" ht="30" x14ac:dyDescent="0.25">
      <c r="A25" s="140" t="str">
        <f>HYPERLINK("#Weber!B26", Weber!F26)</f>
        <v xml:space="preserve">weberpas nova S </v>
      </c>
      <c r="B25" s="137" t="s">
        <v>1345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355F8-0646-482B-8A09-1CFC5C078932}">
  <dimension ref="A1:D28"/>
  <sheetViews>
    <sheetView topLeftCell="A12" workbookViewId="0">
      <selection activeCell="A21" sqref="A21"/>
    </sheetView>
  </sheetViews>
  <sheetFormatPr defaultRowHeight="15" x14ac:dyDescent="0.25"/>
  <cols>
    <col min="1" max="1" width="16.85546875" customWidth="1"/>
    <col min="2" max="2" width="10.7109375" customWidth="1"/>
    <col min="3" max="3" width="21.28515625" customWidth="1"/>
    <col min="4" max="4" width="28.28515625" customWidth="1"/>
  </cols>
  <sheetData>
    <row r="1" spans="1:4" ht="24" thickBot="1" x14ac:dyDescent="0.4">
      <c r="A1" s="319" t="s">
        <v>1346</v>
      </c>
      <c r="B1" s="320"/>
      <c r="C1" s="320"/>
      <c r="D1" s="321"/>
    </row>
    <row r="2" spans="1:4" ht="24" thickBot="1" x14ac:dyDescent="0.3">
      <c r="A2" s="68" t="s">
        <v>1347</v>
      </c>
      <c r="B2" s="69"/>
      <c r="C2" s="68" t="s">
        <v>1348</v>
      </c>
      <c r="D2" s="70" t="s">
        <v>1349</v>
      </c>
    </row>
    <row r="3" spans="1:4" ht="27" thickBot="1" x14ac:dyDescent="0.3">
      <c r="A3" s="328" t="s">
        <v>1350</v>
      </c>
      <c r="B3" s="329"/>
      <c r="C3" s="329"/>
      <c r="D3" s="330"/>
    </row>
    <row r="4" spans="1:4" ht="21" x14ac:dyDescent="0.25">
      <c r="A4" s="71" t="s">
        <v>122</v>
      </c>
      <c r="B4" s="72" t="s">
        <v>1351</v>
      </c>
      <c r="C4" s="73" t="s">
        <v>123</v>
      </c>
      <c r="D4" s="74" t="s">
        <v>1352</v>
      </c>
    </row>
    <row r="5" spans="1:4" ht="21" x14ac:dyDescent="0.25">
      <c r="A5" s="75" t="s">
        <v>124</v>
      </c>
      <c r="B5" s="76" t="s">
        <v>1351</v>
      </c>
      <c r="C5" s="77" t="s">
        <v>125</v>
      </c>
      <c r="D5" s="78" t="s">
        <v>1353</v>
      </c>
    </row>
    <row r="6" spans="1:4" ht="21" x14ac:dyDescent="0.25">
      <c r="A6" s="75" t="s">
        <v>126</v>
      </c>
      <c r="B6" s="76" t="s">
        <v>1351</v>
      </c>
      <c r="C6" s="77" t="s">
        <v>127</v>
      </c>
      <c r="D6" s="78" t="s">
        <v>1354</v>
      </c>
    </row>
    <row r="7" spans="1:4" ht="21" x14ac:dyDescent="0.25">
      <c r="A7" s="75" t="s">
        <v>131</v>
      </c>
      <c r="B7" s="76" t="s">
        <v>1351</v>
      </c>
      <c r="C7" s="77" t="s">
        <v>132</v>
      </c>
      <c r="D7" s="78" t="s">
        <v>1355</v>
      </c>
    </row>
    <row r="8" spans="1:4" ht="21.75" thickBot="1" x14ac:dyDescent="0.3">
      <c r="A8" s="79" t="s">
        <v>129</v>
      </c>
      <c r="B8" s="80" t="s">
        <v>1351</v>
      </c>
      <c r="C8" s="81" t="s">
        <v>130</v>
      </c>
      <c r="D8" s="82" t="s">
        <v>1356</v>
      </c>
    </row>
    <row r="9" spans="1:4" ht="27" thickBot="1" x14ac:dyDescent="0.3">
      <c r="A9" s="331" t="s">
        <v>1357</v>
      </c>
      <c r="B9" s="332"/>
      <c r="C9" s="332"/>
      <c r="D9" s="333"/>
    </row>
    <row r="10" spans="1:4" ht="21" x14ac:dyDescent="0.25">
      <c r="A10" s="83" t="s">
        <v>115</v>
      </c>
      <c r="B10" s="84" t="s">
        <v>1351</v>
      </c>
      <c r="C10" s="85" t="s">
        <v>116</v>
      </c>
      <c r="D10" s="86" t="s">
        <v>1353</v>
      </c>
    </row>
    <row r="11" spans="1:4" ht="21" x14ac:dyDescent="0.3">
      <c r="A11" s="87" t="s">
        <v>117</v>
      </c>
      <c r="B11" s="88" t="s">
        <v>1351</v>
      </c>
      <c r="C11" s="89" t="s">
        <v>118</v>
      </c>
      <c r="D11" s="90" t="s">
        <v>1358</v>
      </c>
    </row>
    <row r="12" spans="1:4" ht="21.75" thickBot="1" x14ac:dyDescent="0.35">
      <c r="A12" s="91" t="s">
        <v>119</v>
      </c>
      <c r="B12" s="92" t="s">
        <v>1351</v>
      </c>
      <c r="C12" s="93" t="s">
        <v>120</v>
      </c>
      <c r="D12" s="94" t="s">
        <v>1359</v>
      </c>
    </row>
    <row r="13" spans="1:4" ht="27" thickBot="1" x14ac:dyDescent="0.3">
      <c r="A13" s="334" t="s">
        <v>1360</v>
      </c>
      <c r="B13" s="335"/>
      <c r="C13" s="335"/>
      <c r="D13" s="336"/>
    </row>
    <row r="14" spans="1:4" ht="21" x14ac:dyDescent="0.25">
      <c r="A14" s="95" t="s">
        <v>106</v>
      </c>
      <c r="B14" s="96" t="s">
        <v>1351</v>
      </c>
      <c r="C14" s="97" t="s">
        <v>107</v>
      </c>
      <c r="D14" s="98" t="s">
        <v>1353</v>
      </c>
    </row>
    <row r="15" spans="1:4" ht="21" x14ac:dyDescent="0.25">
      <c r="A15" s="99" t="s">
        <v>109</v>
      </c>
      <c r="B15" s="100" t="s">
        <v>1351</v>
      </c>
      <c r="C15" s="101" t="s">
        <v>110</v>
      </c>
      <c r="D15" s="102" t="s">
        <v>1354</v>
      </c>
    </row>
    <row r="16" spans="1:4" ht="21.75" thickBot="1" x14ac:dyDescent="0.3">
      <c r="A16" s="103" t="s">
        <v>112</v>
      </c>
      <c r="B16" s="104" t="s">
        <v>1351</v>
      </c>
      <c r="C16" s="105" t="s">
        <v>113</v>
      </c>
      <c r="D16" s="106" t="s">
        <v>1355</v>
      </c>
    </row>
    <row r="17" spans="1:4" ht="27" thickBot="1" x14ac:dyDescent="0.3">
      <c r="A17" s="337" t="s">
        <v>1361</v>
      </c>
      <c r="B17" s="338"/>
      <c r="C17" s="338"/>
      <c r="D17" s="339"/>
    </row>
    <row r="18" spans="1:4" ht="21" x14ac:dyDescent="0.25">
      <c r="A18" s="107" t="s">
        <v>134</v>
      </c>
      <c r="B18" s="108" t="s">
        <v>1351</v>
      </c>
      <c r="C18" s="109" t="s">
        <v>135</v>
      </c>
      <c r="D18" s="110" t="s">
        <v>1353</v>
      </c>
    </row>
    <row r="19" spans="1:4" ht="21.75" thickBot="1" x14ac:dyDescent="0.3">
      <c r="A19" s="111" t="s">
        <v>136</v>
      </c>
      <c r="B19" s="112" t="s">
        <v>1351</v>
      </c>
      <c r="C19" s="113" t="s">
        <v>137</v>
      </c>
      <c r="D19" s="114" t="s">
        <v>1354</v>
      </c>
    </row>
    <row r="20" spans="1:4" ht="27" thickBot="1" x14ac:dyDescent="0.3">
      <c r="A20" s="322" t="s">
        <v>1362</v>
      </c>
      <c r="B20" s="323"/>
      <c r="C20" s="323"/>
      <c r="D20" s="324"/>
    </row>
    <row r="21" spans="1:4" ht="21" x14ac:dyDescent="0.25">
      <c r="A21" s="115" t="s">
        <v>80</v>
      </c>
      <c r="B21" s="116" t="s">
        <v>1351</v>
      </c>
      <c r="C21" s="117" t="s">
        <v>81</v>
      </c>
      <c r="D21" s="118" t="s">
        <v>1363</v>
      </c>
    </row>
    <row r="22" spans="1:4" ht="21" x14ac:dyDescent="0.25">
      <c r="A22" s="119" t="s">
        <v>86</v>
      </c>
      <c r="B22" s="120" t="s">
        <v>1351</v>
      </c>
      <c r="C22" s="121" t="s">
        <v>87</v>
      </c>
      <c r="D22" s="122" t="s">
        <v>1353</v>
      </c>
    </row>
    <row r="23" spans="1:4" ht="21" x14ac:dyDescent="0.25">
      <c r="A23" s="119" t="s">
        <v>91</v>
      </c>
      <c r="B23" s="120" t="s">
        <v>1351</v>
      </c>
      <c r="C23" s="121" t="s">
        <v>92</v>
      </c>
      <c r="D23" s="122" t="s">
        <v>1354</v>
      </c>
    </row>
    <row r="24" spans="1:4" ht="21" x14ac:dyDescent="0.25">
      <c r="A24" s="119" t="s">
        <v>99</v>
      </c>
      <c r="B24" s="120" t="s">
        <v>1351</v>
      </c>
      <c r="C24" s="121" t="s">
        <v>100</v>
      </c>
      <c r="D24" s="122" t="s">
        <v>1355</v>
      </c>
    </row>
    <row r="25" spans="1:4" ht="21.75" thickBot="1" x14ac:dyDescent="0.3">
      <c r="A25" s="123" t="s">
        <v>95</v>
      </c>
      <c r="B25" s="124" t="s">
        <v>1351</v>
      </c>
      <c r="C25" s="125" t="s">
        <v>96</v>
      </c>
      <c r="D25" s="126" t="s">
        <v>1356</v>
      </c>
    </row>
    <row r="26" spans="1:4" ht="27" thickBot="1" x14ac:dyDescent="0.3">
      <c r="A26" s="325" t="s">
        <v>1364</v>
      </c>
      <c r="B26" s="326"/>
      <c r="C26" s="326"/>
      <c r="D26" s="327"/>
    </row>
    <row r="27" spans="1:4" ht="21" x14ac:dyDescent="0.25">
      <c r="A27" s="127" t="s">
        <v>140</v>
      </c>
      <c r="B27" s="128" t="s">
        <v>1351</v>
      </c>
      <c r="C27" s="129" t="s">
        <v>141</v>
      </c>
      <c r="D27" s="130" t="s">
        <v>1353</v>
      </c>
    </row>
    <row r="28" spans="1:4" ht="21.75" thickBot="1" x14ac:dyDescent="0.3">
      <c r="A28" s="131" t="s">
        <v>142</v>
      </c>
      <c r="B28" s="132" t="s">
        <v>1351</v>
      </c>
      <c r="C28" s="133" t="s">
        <v>143</v>
      </c>
      <c r="D28" s="134" t="s">
        <v>1354</v>
      </c>
    </row>
  </sheetData>
  <mergeCells count="7">
    <mergeCell ref="A1:D1"/>
    <mergeCell ref="A20:D20"/>
    <mergeCell ref="A26:D26"/>
    <mergeCell ref="A3:D3"/>
    <mergeCell ref="A9:D9"/>
    <mergeCell ref="A13:D13"/>
    <mergeCell ref="A17:D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A3AE6-0C61-4C87-A04E-C93443555B41}">
  <dimension ref="A1:F46"/>
  <sheetViews>
    <sheetView workbookViewId="0">
      <selection activeCell="A11" sqref="A11:A12"/>
    </sheetView>
  </sheetViews>
  <sheetFormatPr defaultRowHeight="15" x14ac:dyDescent="0.25"/>
  <cols>
    <col min="1" max="1" width="30.7109375" style="6" customWidth="1"/>
    <col min="2" max="2" width="19.5703125" customWidth="1"/>
    <col min="3" max="3" width="19.28515625" bestFit="1" customWidth="1"/>
    <col min="4" max="4" width="32.7109375" customWidth="1"/>
    <col min="5" max="5" width="32" customWidth="1"/>
    <col min="6" max="6" width="25.28515625" customWidth="1"/>
  </cols>
  <sheetData>
    <row r="1" spans="1:5" ht="23.25" x14ac:dyDescent="0.35">
      <c r="A1" s="341" t="s">
        <v>1365</v>
      </c>
      <c r="B1" s="341"/>
      <c r="C1" s="341"/>
      <c r="D1" s="341"/>
      <c r="E1" s="341"/>
    </row>
    <row r="2" spans="1:5" s="141" customFormat="1" ht="39" customHeight="1" x14ac:dyDescent="0.25">
      <c r="A2" s="254" t="s">
        <v>1366</v>
      </c>
      <c r="B2" s="244" t="s">
        <v>1367</v>
      </c>
      <c r="C2" s="244" t="s">
        <v>1368</v>
      </c>
      <c r="D2" s="244" t="s">
        <v>1369</v>
      </c>
      <c r="E2" s="255" t="s">
        <v>1370</v>
      </c>
    </row>
    <row r="3" spans="1:5" ht="21.75" customHeight="1" x14ac:dyDescent="0.25">
      <c r="A3" s="370" t="s">
        <v>1371</v>
      </c>
      <c r="B3" s="296" t="s">
        <v>1372</v>
      </c>
      <c r="C3" s="372" t="s">
        <v>1373</v>
      </c>
      <c r="D3" s="296" t="s">
        <v>1374</v>
      </c>
      <c r="E3" s="295" t="s">
        <v>1375</v>
      </c>
    </row>
    <row r="4" spans="1:5" x14ac:dyDescent="0.25">
      <c r="A4" s="370"/>
      <c r="B4" s="296" t="s">
        <v>1376</v>
      </c>
      <c r="C4" s="372"/>
      <c r="D4" s="297" t="s">
        <v>1377</v>
      </c>
      <c r="E4" s="246" t="s">
        <v>1378</v>
      </c>
    </row>
    <row r="5" spans="1:5" x14ac:dyDescent="0.25">
      <c r="A5" s="371"/>
      <c r="B5" s="296" t="s">
        <v>1372</v>
      </c>
      <c r="C5" s="373"/>
      <c r="D5" s="296" t="s">
        <v>1379</v>
      </c>
      <c r="E5" s="246" t="s">
        <v>1378</v>
      </c>
    </row>
    <row r="6" spans="1:5" ht="43.15" customHeight="1" x14ac:dyDescent="0.25">
      <c r="A6" s="370" t="s">
        <v>1380</v>
      </c>
      <c r="B6" s="363" t="s">
        <v>1372</v>
      </c>
      <c r="C6" s="363" t="s">
        <v>1373</v>
      </c>
      <c r="D6" s="247" t="s">
        <v>1381</v>
      </c>
      <c r="E6" s="246" t="s">
        <v>1378</v>
      </c>
    </row>
    <row r="7" spans="1:5" x14ac:dyDescent="0.25">
      <c r="A7" s="371"/>
      <c r="B7" s="364"/>
      <c r="C7" s="364"/>
      <c r="D7" s="245" t="s">
        <v>1382</v>
      </c>
      <c r="E7" s="299">
        <v>15</v>
      </c>
    </row>
    <row r="8" spans="1:5" ht="36" customHeight="1" x14ac:dyDescent="0.25">
      <c r="A8" s="356" t="s">
        <v>1383</v>
      </c>
      <c r="B8" s="357"/>
      <c r="C8" s="357"/>
      <c r="D8" s="357"/>
      <c r="E8" s="358"/>
    </row>
    <row r="9" spans="1:5" x14ac:dyDescent="0.25">
      <c r="A9" s="359" t="s">
        <v>1384</v>
      </c>
      <c r="B9" s="361" t="s">
        <v>1385</v>
      </c>
      <c r="C9" s="363" t="s">
        <v>1386</v>
      </c>
      <c r="D9" s="245" t="s">
        <v>1387</v>
      </c>
      <c r="E9" s="299">
        <v>15</v>
      </c>
    </row>
    <row r="10" spans="1:5" ht="33.6" customHeight="1" x14ac:dyDescent="0.25">
      <c r="A10" s="360"/>
      <c r="B10" s="362"/>
      <c r="C10" s="364"/>
      <c r="D10" s="253" t="s">
        <v>1388</v>
      </c>
      <c r="E10" s="246" t="s">
        <v>1378</v>
      </c>
    </row>
    <row r="11" spans="1:5" ht="35.25" customHeight="1" x14ac:dyDescent="0.25">
      <c r="A11" s="365" t="s">
        <v>1389</v>
      </c>
      <c r="B11" s="361" t="s">
        <v>1385</v>
      </c>
      <c r="C11" s="361" t="s">
        <v>1386</v>
      </c>
      <c r="D11" s="247" t="s">
        <v>1390</v>
      </c>
      <c r="E11" s="248" t="s">
        <v>1378</v>
      </c>
    </row>
    <row r="12" spans="1:5" x14ac:dyDescent="0.25">
      <c r="A12" s="366"/>
      <c r="B12" s="362"/>
      <c r="C12" s="362"/>
      <c r="D12" s="249" t="s">
        <v>1382</v>
      </c>
      <c r="E12" s="300">
        <v>15</v>
      </c>
    </row>
    <row r="13" spans="1:5" ht="48.75" customHeight="1" x14ac:dyDescent="0.25">
      <c r="A13" s="367" t="s">
        <v>1391</v>
      </c>
      <c r="B13" s="368"/>
      <c r="C13" s="368"/>
      <c r="D13" s="368"/>
      <c r="E13" s="369"/>
    </row>
    <row r="14" spans="1:5" ht="19.899999999999999" customHeight="1" x14ac:dyDescent="0.25">
      <c r="A14" s="370" t="s">
        <v>1392</v>
      </c>
      <c r="B14" s="361" t="s">
        <v>1393</v>
      </c>
      <c r="C14" s="361" t="s">
        <v>1373</v>
      </c>
      <c r="D14" s="245" t="s">
        <v>1394</v>
      </c>
      <c r="E14" s="295" t="s">
        <v>1375</v>
      </c>
    </row>
    <row r="15" spans="1:5" x14ac:dyDescent="0.25">
      <c r="A15" s="370"/>
      <c r="B15" s="361"/>
      <c r="C15" s="361"/>
      <c r="D15" s="247" t="s">
        <v>1395</v>
      </c>
      <c r="E15" s="246" t="s">
        <v>1378</v>
      </c>
    </row>
    <row r="16" spans="1:5" ht="21.75" customHeight="1" x14ac:dyDescent="0.25">
      <c r="A16" s="371"/>
      <c r="B16" s="361"/>
      <c r="C16" s="361"/>
      <c r="D16" s="245" t="s">
        <v>1396</v>
      </c>
      <c r="E16" s="246" t="s">
        <v>1378</v>
      </c>
    </row>
    <row r="17" spans="1:6" x14ac:dyDescent="0.25">
      <c r="A17" s="370" t="s">
        <v>1397</v>
      </c>
      <c r="B17" s="361"/>
      <c r="C17" s="361"/>
      <c r="D17" s="249" t="s">
        <v>1398</v>
      </c>
      <c r="E17" s="248" t="s">
        <v>1378</v>
      </c>
    </row>
    <row r="18" spans="1:6" x14ac:dyDescent="0.25">
      <c r="A18" s="371"/>
      <c r="B18" s="362"/>
      <c r="C18" s="362"/>
      <c r="D18" s="249" t="s">
        <v>1382</v>
      </c>
      <c r="E18" s="300">
        <v>15</v>
      </c>
    </row>
    <row r="19" spans="1:6" ht="45" x14ac:dyDescent="0.25">
      <c r="A19" s="298" t="s">
        <v>1399</v>
      </c>
      <c r="B19" s="250" t="s">
        <v>1400</v>
      </c>
      <c r="C19" s="251" t="s">
        <v>1014</v>
      </c>
      <c r="D19" s="251" t="s">
        <v>1401</v>
      </c>
      <c r="E19" s="252" t="s">
        <v>1401</v>
      </c>
    </row>
    <row r="21" spans="1:6" ht="21" x14ac:dyDescent="0.25">
      <c r="A21" s="353" t="s">
        <v>1402</v>
      </c>
      <c r="B21" s="354"/>
      <c r="C21" s="354"/>
      <c r="D21" s="354"/>
      <c r="E21" s="354"/>
      <c r="F21" s="355"/>
    </row>
    <row r="22" spans="1:6" ht="45" x14ac:dyDescent="0.25">
      <c r="A22" s="143" t="s">
        <v>1366</v>
      </c>
      <c r="B22" s="142" t="s">
        <v>1367</v>
      </c>
      <c r="C22" s="142" t="s">
        <v>1368</v>
      </c>
      <c r="D22" s="142" t="s">
        <v>1369</v>
      </c>
      <c r="E22" s="142" t="s">
        <v>1370</v>
      </c>
      <c r="F22" s="146" t="s">
        <v>1403</v>
      </c>
    </row>
    <row r="23" spans="1:6" ht="14.45" customHeight="1" x14ac:dyDescent="0.25">
      <c r="A23" s="344" t="s">
        <v>1371</v>
      </c>
      <c r="B23" s="346" t="s">
        <v>1404</v>
      </c>
      <c r="C23" s="346" t="s">
        <v>1405</v>
      </c>
      <c r="D23" s="346" t="s">
        <v>1406</v>
      </c>
      <c r="E23" s="351" t="s">
        <v>1407</v>
      </c>
      <c r="F23" s="342" t="s">
        <v>1408</v>
      </c>
    </row>
    <row r="24" spans="1:6" x14ac:dyDescent="0.25">
      <c r="A24" s="344"/>
      <c r="B24" s="346"/>
      <c r="C24" s="346"/>
      <c r="D24" s="346"/>
      <c r="E24" s="351"/>
      <c r="F24" s="342"/>
    </row>
    <row r="25" spans="1:6" x14ac:dyDescent="0.25">
      <c r="A25" s="344"/>
      <c r="B25" s="346"/>
      <c r="C25" s="346"/>
      <c r="D25" s="346"/>
      <c r="E25" s="351"/>
      <c r="F25" s="342"/>
    </row>
    <row r="26" spans="1:6" ht="14.45" customHeight="1" x14ac:dyDescent="0.25">
      <c r="A26" s="344" t="s">
        <v>1409</v>
      </c>
      <c r="B26" s="345" t="s">
        <v>1404</v>
      </c>
      <c r="C26" s="346" t="s">
        <v>1405</v>
      </c>
      <c r="D26" s="346"/>
      <c r="E26" s="351"/>
      <c r="F26" s="342"/>
    </row>
    <row r="27" spans="1:6" ht="19.5" customHeight="1" x14ac:dyDescent="0.25">
      <c r="A27" s="344"/>
      <c r="B27" s="345"/>
      <c r="C27" s="346"/>
      <c r="D27" s="346"/>
      <c r="E27" s="351"/>
      <c r="F27" s="342"/>
    </row>
    <row r="28" spans="1:6" ht="17.25" customHeight="1" x14ac:dyDescent="0.25">
      <c r="A28" s="292" t="s">
        <v>1410</v>
      </c>
      <c r="B28" s="170" t="s">
        <v>1411</v>
      </c>
      <c r="C28" s="171" t="s">
        <v>1405</v>
      </c>
      <c r="D28" s="346"/>
      <c r="E28" s="351"/>
      <c r="F28" s="342"/>
    </row>
    <row r="29" spans="1:6" ht="14.45" customHeight="1" x14ac:dyDescent="0.25">
      <c r="A29" s="344" t="s">
        <v>1412</v>
      </c>
      <c r="B29" s="346" t="s">
        <v>1413</v>
      </c>
      <c r="C29" s="347" t="s">
        <v>1405</v>
      </c>
      <c r="D29" s="346"/>
      <c r="E29" s="351"/>
      <c r="F29" s="342"/>
    </row>
    <row r="30" spans="1:6" x14ac:dyDescent="0.25">
      <c r="A30" s="344"/>
      <c r="B30" s="346"/>
      <c r="C30" s="348"/>
      <c r="D30" s="346"/>
      <c r="E30" s="351"/>
      <c r="F30" s="342"/>
    </row>
    <row r="31" spans="1:6" x14ac:dyDescent="0.25">
      <c r="A31" s="344"/>
      <c r="B31" s="346"/>
      <c r="C31" s="348"/>
      <c r="D31" s="346"/>
      <c r="E31" s="351"/>
      <c r="F31" s="342"/>
    </row>
    <row r="32" spans="1:6" ht="45" x14ac:dyDescent="0.25">
      <c r="A32" s="145" t="s">
        <v>1399</v>
      </c>
      <c r="B32" s="144" t="s">
        <v>1400</v>
      </c>
      <c r="C32" s="349"/>
      <c r="D32" s="350"/>
      <c r="E32" s="352"/>
      <c r="F32" s="343"/>
    </row>
    <row r="33" spans="1:4" ht="21" customHeight="1" x14ac:dyDescent="0.25">
      <c r="A33" t="s">
        <v>1414</v>
      </c>
    </row>
    <row r="34" spans="1:4" ht="21" customHeight="1" x14ac:dyDescent="0.25"/>
    <row r="35" spans="1:4" x14ac:dyDescent="0.25">
      <c r="A35" t="s">
        <v>1415</v>
      </c>
    </row>
    <row r="36" spans="1:4" x14ac:dyDescent="0.25">
      <c r="A36" t="s">
        <v>1416</v>
      </c>
    </row>
    <row r="37" spans="1:4" x14ac:dyDescent="0.25">
      <c r="A37" t="s">
        <v>1417</v>
      </c>
    </row>
    <row r="39" spans="1:4" ht="48.75" customHeight="1" x14ac:dyDescent="0.25">
      <c r="A39" s="340" t="s">
        <v>1418</v>
      </c>
      <c r="B39" s="340"/>
      <c r="C39" s="340"/>
      <c r="D39" s="340"/>
    </row>
    <row r="41" spans="1:4" ht="38.25" customHeight="1" x14ac:dyDescent="0.25">
      <c r="A41" s="340" t="s">
        <v>1419</v>
      </c>
      <c r="B41" s="340"/>
      <c r="C41" s="340" t="s">
        <v>1420</v>
      </c>
      <c r="D41" s="340"/>
    </row>
    <row r="42" spans="1:4" x14ac:dyDescent="0.25">
      <c r="A42" s="169" t="s">
        <v>1421</v>
      </c>
      <c r="B42" s="168">
        <v>0.4</v>
      </c>
      <c r="C42" s="169" t="s">
        <v>1421</v>
      </c>
      <c r="D42" s="294">
        <v>0.4</v>
      </c>
    </row>
    <row r="43" spans="1:4" x14ac:dyDescent="0.25">
      <c r="A43" s="169" t="s">
        <v>1422</v>
      </c>
      <c r="B43" s="168">
        <v>1.2</v>
      </c>
      <c r="C43" s="169" t="s">
        <v>1422</v>
      </c>
      <c r="D43" s="294">
        <v>1</v>
      </c>
    </row>
    <row r="44" spans="1:4" x14ac:dyDescent="0.25">
      <c r="A44" s="169" t="s">
        <v>1423</v>
      </c>
      <c r="B44" s="168">
        <v>2.4</v>
      </c>
      <c r="C44" s="169" t="s">
        <v>1423</v>
      </c>
      <c r="D44" s="294">
        <v>2</v>
      </c>
    </row>
    <row r="45" spans="1:4" x14ac:dyDescent="0.25">
      <c r="A45" s="169" t="s">
        <v>1424</v>
      </c>
      <c r="B45" s="168">
        <v>3.6</v>
      </c>
      <c r="C45" s="169" t="s">
        <v>1424</v>
      </c>
      <c r="D45" s="294">
        <v>4</v>
      </c>
    </row>
    <row r="46" spans="1:4" x14ac:dyDescent="0.25">
      <c r="A46" s="169" t="s">
        <v>1425</v>
      </c>
      <c r="B46" s="168">
        <v>4.8</v>
      </c>
      <c r="C46" s="169" t="s">
        <v>1425</v>
      </c>
      <c r="D46" s="294">
        <v>7.2</v>
      </c>
    </row>
  </sheetData>
  <mergeCells count="34">
    <mergeCell ref="A6:A7"/>
    <mergeCell ref="B6:B7"/>
    <mergeCell ref="C6:C7"/>
    <mergeCell ref="A3:A5"/>
    <mergeCell ref="C3:C5"/>
    <mergeCell ref="A21:F21"/>
    <mergeCell ref="A8:E8"/>
    <mergeCell ref="A9:A10"/>
    <mergeCell ref="B9:B10"/>
    <mergeCell ref="C9:C10"/>
    <mergeCell ref="A11:A12"/>
    <mergeCell ref="B11:B12"/>
    <mergeCell ref="C11:C12"/>
    <mergeCell ref="A13:E13"/>
    <mergeCell ref="A14:A16"/>
    <mergeCell ref="B14:B18"/>
    <mergeCell ref="C14:C18"/>
    <mergeCell ref="A17:A18"/>
    <mergeCell ref="A41:B41"/>
    <mergeCell ref="C41:D41"/>
    <mergeCell ref="A39:D39"/>
    <mergeCell ref="A1:E1"/>
    <mergeCell ref="F23:F32"/>
    <mergeCell ref="A26:A27"/>
    <mergeCell ref="B26:B27"/>
    <mergeCell ref="C26:C27"/>
    <mergeCell ref="A29:A31"/>
    <mergeCell ref="B29:B31"/>
    <mergeCell ref="C29:C32"/>
    <mergeCell ref="A23:A25"/>
    <mergeCell ref="B23:B25"/>
    <mergeCell ref="C23:C25"/>
    <mergeCell ref="D23:D32"/>
    <mergeCell ref="E23:E3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30CC-BAA0-4E7F-9C39-D5E7800B8844}">
  <dimension ref="A1:D8"/>
  <sheetViews>
    <sheetView workbookViewId="0">
      <selection activeCell="D12" sqref="D12"/>
    </sheetView>
  </sheetViews>
  <sheetFormatPr defaultRowHeight="15" x14ac:dyDescent="0.25"/>
  <cols>
    <col min="1" max="1" width="33.5703125" customWidth="1"/>
    <col min="2" max="2" width="19" customWidth="1"/>
    <col min="3" max="3" width="22" style="6" customWidth="1"/>
    <col min="4" max="4" width="12.42578125" customWidth="1"/>
  </cols>
  <sheetData>
    <row r="1" spans="1:4" s="6" customFormat="1" x14ac:dyDescent="0.25">
      <c r="A1" s="308" t="s">
        <v>1426</v>
      </c>
      <c r="B1" s="308" t="s">
        <v>2</v>
      </c>
      <c r="C1" s="308" t="s">
        <v>5</v>
      </c>
      <c r="D1" s="308" t="s">
        <v>1427</v>
      </c>
    </row>
    <row r="2" spans="1:4" x14ac:dyDescent="0.25">
      <c r="A2" s="309" t="s">
        <v>1428</v>
      </c>
      <c r="B2" s="303" t="s">
        <v>837</v>
      </c>
      <c r="C2" s="310" t="s">
        <v>830</v>
      </c>
      <c r="D2" s="311" t="s">
        <v>840</v>
      </c>
    </row>
    <row r="3" spans="1:4" x14ac:dyDescent="0.25">
      <c r="A3" s="309" t="s">
        <v>1429</v>
      </c>
      <c r="B3" s="312">
        <v>738720779</v>
      </c>
      <c r="C3" s="308" t="s">
        <v>1305</v>
      </c>
      <c r="D3" s="309" t="s">
        <v>1306</v>
      </c>
    </row>
    <row r="4" spans="1:4" x14ac:dyDescent="0.25">
      <c r="A4" s="309" t="s">
        <v>1429</v>
      </c>
      <c r="B4" s="312">
        <v>738720780</v>
      </c>
      <c r="C4" s="308" t="s">
        <v>1305</v>
      </c>
      <c r="D4" s="309" t="s">
        <v>1309</v>
      </c>
    </row>
    <row r="5" spans="1:4" x14ac:dyDescent="0.25">
      <c r="A5" s="309" t="s">
        <v>1430</v>
      </c>
      <c r="B5" s="309"/>
      <c r="C5" s="308" t="s">
        <v>342</v>
      </c>
      <c r="D5" s="309" t="s">
        <v>775</v>
      </c>
    </row>
    <row r="6" spans="1:4" x14ac:dyDescent="0.25">
      <c r="A6" s="309" t="s">
        <v>1431</v>
      </c>
      <c r="B6" s="309"/>
      <c r="C6" s="308" t="s">
        <v>161</v>
      </c>
      <c r="D6" s="309" t="s">
        <v>579</v>
      </c>
    </row>
    <row r="7" spans="1:4" ht="30" x14ac:dyDescent="0.25">
      <c r="A7" s="313" t="s">
        <v>1432</v>
      </c>
      <c r="C7" s="6" t="s">
        <v>1433</v>
      </c>
      <c r="D7" t="s">
        <v>1434</v>
      </c>
    </row>
    <row r="8" spans="1:4" ht="30" x14ac:dyDescent="0.25">
      <c r="A8" s="313" t="s">
        <v>1435</v>
      </c>
      <c r="B8" t="s">
        <v>198</v>
      </c>
      <c r="C8" s="6" t="s">
        <v>195</v>
      </c>
      <c r="D8" t="s">
        <v>200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d404ce-794e-4bc7-9958-cfcba9180f6e">
      <Terms xmlns="http://schemas.microsoft.com/office/infopath/2007/PartnerControls"/>
    </lcf76f155ced4ddcb4097134ff3c332f>
    <TaxCatchAll xmlns="c4c66f33-ed39-40e6-8761-4d17e07b22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4339B3138311448AF1FAC384ECD331" ma:contentTypeVersion="17" ma:contentTypeDescription="Create a new document." ma:contentTypeScope="" ma:versionID="f61ead492dfc6ae735eb7433b6081304">
  <xsd:schema xmlns:xsd="http://www.w3.org/2001/XMLSchema" xmlns:xs="http://www.w3.org/2001/XMLSchema" xmlns:p="http://schemas.microsoft.com/office/2006/metadata/properties" xmlns:ns2="c4c66f33-ed39-40e6-8761-4d17e07b221d" xmlns:ns3="96d404ce-794e-4bc7-9958-cfcba9180f6e" targetNamespace="http://schemas.microsoft.com/office/2006/metadata/properties" ma:root="true" ma:fieldsID="c48f649549106458ab5befac443cd06e" ns2:_="" ns3:_="">
    <xsd:import namespace="c4c66f33-ed39-40e6-8761-4d17e07b221d"/>
    <xsd:import namespace="96d404ce-794e-4bc7-9958-cfcba9180f6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66f33-ed39-40e6-8761-4d17e07b221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Colonne Attraper tout de Taxonomie" ma:hidden="true" ma:list="{0db227b1-2e24-442e-b202-df776ed98cf5}" ma:internalName="TaxCatchAll" ma:showField="CatchAllData" ma:web="c4c66f33-ed39-40e6-8761-4d17e07b221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d404ce-794e-4bc7-9958-cfcba9180f6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8e937e-a000-4b8d-b995-2f10e0fc07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EA8188-BA7E-49C7-A37A-37B81ED0B8C3}">
  <ds:schemaRefs>
    <ds:schemaRef ds:uri="http://schemas.microsoft.com/office/2006/metadata/properties"/>
    <ds:schemaRef ds:uri="http://schemas.microsoft.com/office/infopath/2007/PartnerControls"/>
    <ds:schemaRef ds:uri="96d404ce-794e-4bc7-9958-cfcba9180f6e"/>
    <ds:schemaRef ds:uri="c4c66f33-ed39-40e6-8761-4d17e07b221d"/>
  </ds:schemaRefs>
</ds:datastoreItem>
</file>

<file path=customXml/itemProps2.xml><?xml version="1.0" encoding="utf-8"?>
<ds:datastoreItem xmlns:ds="http://schemas.openxmlformats.org/officeDocument/2006/customXml" ds:itemID="{E6C55EC6-EC5A-43BF-9330-FC947BF9D6F2}">
  <ds:schemaRefs>
    <ds:schemaRef ds:uri="http://schemas.microsoft.com/sharepoint/v3/contenttype/forms"/>
  </ds:schemaRefs>
</ds:datastoreItem>
</file>

<file path=customXml/itemProps3.xml><?xml version="1.0" encoding="utf-8"?>
<ds:datastoreItem xmlns:ds="http://schemas.openxmlformats.org/officeDocument/2006/customXml" ds:itemID="{4D166533-3B12-41C4-A1D3-D1915BBE05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c66f33-ed39-40e6-8761-4d17e07b221d"/>
    <ds:schemaRef ds:uri="96d404ce-794e-4bc7-9958-cfcba9180f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ed06422-c515-4a4e-a1f2-e6a0c0200eae}" enabled="1" method="Standard" siteId="{e339bd4b-2e3b-4035-a452-2112d502f2f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Weber</vt:lpstr>
      <vt:lpstr>Príslušenstvo</vt:lpstr>
      <vt:lpstr>Nové produkty</vt:lpstr>
      <vt:lpstr>Zmena kódov</vt:lpstr>
      <vt:lpstr>Dodacie podmienky</vt:lpstr>
      <vt:lpstr>Opravy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Bobela, Marek</dc:creator>
  <cp:keywords/>
  <dc:description/>
  <cp:lastModifiedBy>Csicsaiova, Kristina</cp:lastModifiedBy>
  <cp:revision/>
  <dcterms:created xsi:type="dcterms:W3CDTF">2024-02-14T12:00:49Z</dcterms:created>
  <dcterms:modified xsi:type="dcterms:W3CDTF">2025-05-21T14:09:45Z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0x010100A24339B3138311448AF1FAC384ECD331</vt:lpwstr>
  </property>
  <property fmtid="{D5CDD505-2E9C-101B-9397-08002B2CF9AE}" pid="3" name="MediaServiceImageTags">
    <vt:lpwstr/>
  </property>
</Properties>
</file>