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4505B537-CB16-4809-B700-116A2E954D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ník 2022" sheetId="1" r:id="rId1"/>
    <sheet name="cenník 2022 s filtrom" sheetId="2" r:id="rId2"/>
  </sheets>
  <definedNames>
    <definedName name="_xlnm._FilterDatabase" localSheetId="0" hidden="1">'cenník 2022'!$A$15:$I$15</definedName>
    <definedName name="_xlnm._FilterDatabase" localSheetId="1" hidden="1">'cenník 2022 s filtrom'!$A$4:$I$417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F5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36" i="2"/>
  <c r="F37" i="2"/>
  <c r="F3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E5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5" i="2"/>
  <c r="D392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H464" i="1"/>
  <c r="I464" i="1" s="1"/>
  <c r="I463" i="1"/>
  <c r="H463" i="1"/>
  <c r="H460" i="1"/>
  <c r="I460" i="1" s="1"/>
  <c r="H452" i="1"/>
  <c r="I452" i="1" s="1"/>
  <c r="H410" i="1"/>
  <c r="I410" i="1" s="1"/>
  <c r="H409" i="1"/>
  <c r="I409" i="1" s="1"/>
  <c r="H408" i="1"/>
  <c r="I408" i="1" s="1"/>
  <c r="H407" i="1"/>
  <c r="I407" i="1" s="1"/>
  <c r="H406" i="1"/>
  <c r="I406" i="1" s="1"/>
  <c r="I405" i="1"/>
  <c r="H405" i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I322" i="1"/>
  <c r="H322" i="1"/>
  <c r="H321" i="1"/>
  <c r="I321" i="1" s="1"/>
  <c r="H320" i="1"/>
  <c r="I320" i="1" s="1"/>
  <c r="H319" i="1"/>
  <c r="I319" i="1" s="1"/>
  <c r="H316" i="1"/>
  <c r="I316" i="1" s="1"/>
  <c r="I315" i="1"/>
  <c r="H315" i="1"/>
  <c r="H314" i="1"/>
  <c r="I314" i="1" s="1"/>
  <c r="H313" i="1"/>
  <c r="I313" i="1" s="1"/>
  <c r="H235" i="1"/>
  <c r="I235" i="1" s="1"/>
  <c r="H220" i="1"/>
  <c r="I220" i="1" s="1"/>
  <c r="H219" i="1"/>
  <c r="I219" i="1" s="1"/>
  <c r="H218" i="1"/>
  <c r="I218" i="1" s="1"/>
  <c r="H208" i="1"/>
  <c r="I208" i="1" s="1"/>
  <c r="I214" i="1"/>
  <c r="I175" i="2" s="1"/>
  <c r="I213" i="1"/>
  <c r="I174" i="2" s="1"/>
  <c r="H212" i="1"/>
  <c r="I212" i="1" s="1"/>
  <c r="I173" i="2" s="1"/>
  <c r="H207" i="1"/>
  <c r="I207" i="1" s="1"/>
  <c r="H206" i="1"/>
  <c r="I206" i="1" s="1"/>
  <c r="H203" i="1"/>
  <c r="I203" i="1" s="1"/>
  <c r="H202" i="1"/>
  <c r="I202" i="1" s="1"/>
  <c r="H198" i="1"/>
  <c r="I198" i="1" s="1"/>
  <c r="H197" i="1"/>
  <c r="I197" i="1" s="1"/>
  <c r="H196" i="1"/>
  <c r="I196" i="1" s="1"/>
  <c r="H195" i="1"/>
  <c r="I195" i="1" s="1"/>
  <c r="H194" i="1"/>
  <c r="I194" i="1" s="1"/>
  <c r="H162" i="1"/>
  <c r="I162" i="1" s="1"/>
  <c r="H161" i="1"/>
  <c r="I161" i="1" s="1"/>
  <c r="H160" i="1"/>
  <c r="I160" i="1" s="1"/>
  <c r="H154" i="1"/>
  <c r="I154" i="1" s="1"/>
  <c r="H153" i="1"/>
  <c r="I153" i="1" s="1"/>
  <c r="H152" i="1"/>
  <c r="I152" i="1" s="1"/>
  <c r="H151" i="1"/>
  <c r="I151" i="1" s="1"/>
  <c r="H147" i="1"/>
  <c r="I147" i="1" s="1"/>
  <c r="H145" i="1"/>
  <c r="I145" i="1" s="1"/>
  <c r="H144" i="1"/>
  <c r="I144" i="1" s="1"/>
  <c r="H135" i="1"/>
  <c r="I135" i="1" s="1"/>
  <c r="H132" i="1"/>
  <c r="I132" i="1" s="1"/>
  <c r="H130" i="1"/>
  <c r="I130" i="1" s="1"/>
  <c r="H129" i="1"/>
  <c r="I129" i="1" s="1"/>
  <c r="H128" i="1"/>
  <c r="I128" i="1" s="1"/>
  <c r="H127" i="1"/>
  <c r="I127" i="1" s="1"/>
  <c r="H126" i="1"/>
  <c r="I126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46" i="1"/>
  <c r="I46" i="1" s="1"/>
  <c r="H45" i="1"/>
  <c r="I45" i="1" s="1"/>
  <c r="H44" i="1"/>
  <c r="I44" i="1" s="1"/>
  <c r="H43" i="1"/>
  <c r="I43" i="1" s="1"/>
  <c r="H51" i="1"/>
  <c r="I51" i="1" s="1"/>
  <c r="H50" i="1"/>
  <c r="I50" i="1" s="1"/>
  <c r="H38" i="1"/>
  <c r="I38" i="1" s="1"/>
  <c r="H37" i="1"/>
  <c r="I37" i="1" s="1"/>
  <c r="H36" i="1"/>
  <c r="I36" i="1" s="1"/>
  <c r="H35" i="1"/>
  <c r="I35" i="1" s="1"/>
  <c r="H34" i="1"/>
  <c r="I34" i="1" s="1"/>
  <c r="I33" i="1"/>
  <c r="H33" i="1"/>
  <c r="I32" i="1"/>
  <c r="H32" i="1"/>
  <c r="H31" i="1"/>
  <c r="I31" i="1" s="1"/>
  <c r="H30" i="1"/>
  <c r="I30" i="1" s="1"/>
  <c r="I29" i="1"/>
  <c r="H29" i="1"/>
  <c r="I28" i="1"/>
  <c r="H28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3" i="1"/>
  <c r="I13" i="1" s="1"/>
  <c r="H12" i="1"/>
  <c r="I12" i="1" s="1"/>
  <c r="H11" i="1"/>
  <c r="I11" i="1" s="1"/>
  <c r="H10" i="1"/>
  <c r="I10" i="1" s="1"/>
  <c r="H8" i="1"/>
  <c r="I8" i="1" s="1"/>
  <c r="H7" i="1"/>
  <c r="I7" i="1" s="1"/>
  <c r="H6" i="1"/>
  <c r="I6" i="1" s="1"/>
  <c r="H175" i="2" l="1"/>
  <c r="H174" i="2"/>
</calcChain>
</file>

<file path=xl/sharedStrings.xml><?xml version="1.0" encoding="utf-8"?>
<sst xmlns="http://schemas.openxmlformats.org/spreadsheetml/2006/main" count="3011" uniqueCount="924">
  <si>
    <t>MJ</t>
  </si>
  <si>
    <t>Balenie v MJ</t>
  </si>
  <si>
    <t>Paletové množstvo</t>
  </si>
  <si>
    <t>Spotreba</t>
  </si>
  <si>
    <t>Cena za MJ bez DPH</t>
  </si>
  <si>
    <t>Cena za balenie bez DPH</t>
  </si>
  <si>
    <t>Cena za balenie s DPH</t>
  </si>
  <si>
    <t>webertherm leparm - lepiaca a výstužná malta na báze cementu</t>
  </si>
  <si>
    <t>410P</t>
  </si>
  <si>
    <t>kg</t>
  </si>
  <si>
    <t>48/1200</t>
  </si>
  <si>
    <t>webertherm KPS - lepiaca a výstužná malta na báze cementu, komponent systému weber.therm terranova  a weber.therm exclusive</t>
  </si>
  <si>
    <t>401P</t>
  </si>
  <si>
    <t>webertherm clima - lepiaca a výstužna malta na báze cementu s vysokou paropriepustnosťou</t>
  </si>
  <si>
    <t>LZS 750 25</t>
  </si>
  <si>
    <t>42/1050</t>
  </si>
  <si>
    <t>LZS777</t>
  </si>
  <si>
    <t>webertherm elastik - lepiaca a výstužná malta, na drevotrieskové, OSB, cemento-trieskové a sádrovláknité dosky</t>
  </si>
  <si>
    <t>401PE</t>
  </si>
  <si>
    <t>webertherm plus ultra - lepiaca a výstužná malta na báze cementu, na dosky z fenolovej peny</t>
  </si>
  <si>
    <t>M768</t>
  </si>
  <si>
    <t>40/1000</t>
  </si>
  <si>
    <t>Retec 700 - opravná hmota k renovácii poškodených zateplovacích systémov</t>
  </si>
  <si>
    <t>M740 30</t>
  </si>
  <si>
    <t>42/1260</t>
  </si>
  <si>
    <t>webertherm flex 708 - disperzný tmel biely na lepenie a stirerkovanie tepelnej izolácie</t>
  </si>
  <si>
    <t>LZS 708 B 25</t>
  </si>
  <si>
    <t>16/400</t>
  </si>
  <si>
    <t>weberpas aquaBalance  - roztieraná  1,0 mm</t>
  </si>
  <si>
    <t>R080</t>
  </si>
  <si>
    <t>weberpas aquaBalance  - roztieraná  1,5 mm</t>
  </si>
  <si>
    <t>R980</t>
  </si>
  <si>
    <t>weberpas aquaBalance  - roztieraná  2,0 mm</t>
  </si>
  <si>
    <t>R880</t>
  </si>
  <si>
    <t>weberpas aquaBalance  - roztieraná  3,0 mm</t>
  </si>
  <si>
    <t>R780</t>
  </si>
  <si>
    <t>weberpas aquaBalance  - ryhovaná 2,0 mm</t>
  </si>
  <si>
    <t>R480</t>
  </si>
  <si>
    <t>weberpas aquaBalance - A odtiene, pre všetky štruktúry</t>
  </si>
  <si>
    <t>všetky</t>
  </si>
  <si>
    <t>-</t>
  </si>
  <si>
    <t>weberpas clean Active - roztieraná 1,5 mm</t>
  </si>
  <si>
    <t>R930</t>
  </si>
  <si>
    <t>weberpas clean Active - roztieraná 2,0 mm</t>
  </si>
  <si>
    <t>R430</t>
  </si>
  <si>
    <t>weberpas clean Active - ryhovaná  2,0mm</t>
  </si>
  <si>
    <t>R630</t>
  </si>
  <si>
    <t>weberpas silikónová - roztieraná 1,5 mm</t>
  </si>
  <si>
    <t>R920</t>
  </si>
  <si>
    <t>weberpas silikónová - roztieraná 2,0 mm</t>
  </si>
  <si>
    <t>R520</t>
  </si>
  <si>
    <t>weberpas silikónová - ryhovaná 2,0 mm</t>
  </si>
  <si>
    <t>R420</t>
  </si>
  <si>
    <t>weberpas silikónová - A odtiene, pre všetky štruktúry</t>
  </si>
  <si>
    <t>weberpas nova S - roztieraná 1,0 mm</t>
  </si>
  <si>
    <t>R052</t>
  </si>
  <si>
    <t>weberpas nova S - roztieraná 1,5 mm</t>
  </si>
  <si>
    <t>R952</t>
  </si>
  <si>
    <t>weberpas nova S - roztieraná 2,0 mm</t>
  </si>
  <si>
    <t>R852</t>
  </si>
  <si>
    <t>weberpas nova S - roztieraná 3,0 mm</t>
  </si>
  <si>
    <t>R752</t>
  </si>
  <si>
    <t>weberpas nova S - ryhovaná 2,0 mm</t>
  </si>
  <si>
    <t>R452</t>
  </si>
  <si>
    <t>weberpas nova S - A odtiene, pre všetky štruktúry</t>
  </si>
  <si>
    <t>weberpas silikátová - roztieraná 1,5 mm</t>
  </si>
  <si>
    <t>R910</t>
  </si>
  <si>
    <t>weberpas silikátová - roztieraná 2,0 mm</t>
  </si>
  <si>
    <t>R410</t>
  </si>
  <si>
    <t>weberpas akrylátová - roztieraná 1,5mm</t>
  </si>
  <si>
    <t>R970</t>
  </si>
  <si>
    <t>weberpas akrylátová - roztieraná 2,0 mm</t>
  </si>
  <si>
    <t>R870</t>
  </si>
  <si>
    <t>vzorka R970,980,930,920,952,910</t>
  </si>
  <si>
    <t>ks</t>
  </si>
  <si>
    <t>24/480</t>
  </si>
  <si>
    <t>weber.pas marmolit  - 2,0 mm</t>
  </si>
  <si>
    <t>V1040</t>
  </si>
  <si>
    <t>weberpas mozaiková omietka - 2,0 mm</t>
  </si>
  <si>
    <t>VG700</t>
  </si>
  <si>
    <t>16/320</t>
  </si>
  <si>
    <t>0,15-0,2</t>
  </si>
  <si>
    <t xml:space="preserve">H703 </t>
  </si>
  <si>
    <t>weber 703 - fluat - podkladový náter pod fasádny náter silikátový 5kg</t>
  </si>
  <si>
    <t xml:space="preserve">urýchľovač tuhnutia </t>
  </si>
  <si>
    <t>V001</t>
  </si>
  <si>
    <t>100 ml</t>
  </si>
  <si>
    <t>100 ml na 30 kg</t>
  </si>
  <si>
    <t>weberpas podklad  UNI BRICK 5kg</t>
  </si>
  <si>
    <t>NPU 700 05</t>
  </si>
  <si>
    <t>weberpas podklad  UNI BRICK 20kg</t>
  </si>
  <si>
    <t>NPU 700 20</t>
  </si>
  <si>
    <t xml:space="preserve">weberton lazur </t>
  </si>
  <si>
    <t xml:space="preserve">NFLA </t>
  </si>
  <si>
    <t>weberpas sandstone</t>
  </si>
  <si>
    <t>OP S</t>
  </si>
  <si>
    <t>32/640</t>
  </si>
  <si>
    <t xml:space="preserve">weberpas granit </t>
  </si>
  <si>
    <t>OP G + č. farby</t>
  </si>
  <si>
    <t>weberpas silikon wood</t>
  </si>
  <si>
    <t>OP W 25</t>
  </si>
  <si>
    <t>24/600</t>
  </si>
  <si>
    <t xml:space="preserve">2 - 2,5 </t>
  </si>
  <si>
    <t>weberpas silikon brush</t>
  </si>
  <si>
    <t>OPBR + č. farby</t>
  </si>
  <si>
    <t>2,5 až 3,0</t>
  </si>
  <si>
    <t>weberpas silikon brick</t>
  </si>
  <si>
    <t>OP B + č. barvy</t>
  </si>
  <si>
    <t>weberpas dizajn betón biela</t>
  </si>
  <si>
    <t>V92 + č. farby</t>
  </si>
  <si>
    <t>weberpas dizajn betón farebná</t>
  </si>
  <si>
    <t>šablóna  - samolepiaca páska Kameň</t>
  </si>
  <si>
    <t>RPL (kameň)</t>
  </si>
  <si>
    <t>šablóna  - samolepiaca páska Tehla</t>
  </si>
  <si>
    <t>SPT (tehla)</t>
  </si>
  <si>
    <t>žilkovacie drievko na vytvorenie štruktúry weberpas silikon wood</t>
  </si>
  <si>
    <t>PODFL</t>
  </si>
  <si>
    <t>weber flitr čierny</t>
  </si>
  <si>
    <t>WFC</t>
  </si>
  <si>
    <t>80/400</t>
  </si>
  <si>
    <t>weber flitr čierny jemný</t>
  </si>
  <si>
    <t>WFCJ</t>
  </si>
  <si>
    <t>weber flitr zelený</t>
  </si>
  <si>
    <t xml:space="preserve">WFZ </t>
  </si>
  <si>
    <t>weber flitr zelený jemný</t>
  </si>
  <si>
    <t xml:space="preserve">WFZJ  </t>
  </si>
  <si>
    <t>webermin - ryhovaná 2,0 mm</t>
  </si>
  <si>
    <t>OM120R</t>
  </si>
  <si>
    <t>weber.star 223 aquaBalance 1,5 roztieraná</t>
  </si>
  <si>
    <t>OMWS22315</t>
  </si>
  <si>
    <t>36/900</t>
  </si>
  <si>
    <t>weber.star 223 aquaBalance 2,0 roztieraná</t>
  </si>
  <si>
    <t>OMWS22320</t>
  </si>
  <si>
    <t>weber.star 223 aquaBalance 3,0 roztieraná</t>
  </si>
  <si>
    <t>OMWS22330</t>
  </si>
  <si>
    <t>weberton aquaBalance 5kg</t>
  </si>
  <si>
    <t>A080</t>
  </si>
  <si>
    <t>54/270</t>
  </si>
  <si>
    <t>0,4/2 nátery</t>
  </si>
  <si>
    <t>weberton aquaBalance 5kg - A,B odtiene</t>
  </si>
  <si>
    <t>weberton silikátový - silikátový fasádny náter 5kg</t>
  </si>
  <si>
    <t xml:space="preserve">A110 </t>
  </si>
  <si>
    <t>weberton silikátový - silikátový fasádny náter 5kg - A,B odtiene</t>
  </si>
  <si>
    <t>weberton silikónový fasádny náter 5kg</t>
  </si>
  <si>
    <t xml:space="preserve">A050 </t>
  </si>
  <si>
    <t>weberton silikónový fasádny náter 5kg - A,B odtiene</t>
  </si>
  <si>
    <t>weberton N - akrylátový fasádny náter 5kg</t>
  </si>
  <si>
    <t xml:space="preserve">A203K </t>
  </si>
  <si>
    <t>weberton N - akrylátový fasádny náter 5kg - A,B odtiene</t>
  </si>
  <si>
    <t>weberton elastik 5kg biely odtieň</t>
  </si>
  <si>
    <t>NFELA 5</t>
  </si>
  <si>
    <t>weberton elastik 25kg biely odtieň</t>
  </si>
  <si>
    <t>NFELA 25</t>
  </si>
  <si>
    <t xml:space="preserve">vzorka A203K </t>
  </si>
  <si>
    <t>0,2/ 1 náter</t>
  </si>
  <si>
    <t>weberton PROFI plus 15kg</t>
  </si>
  <si>
    <t>TPP15</t>
  </si>
  <si>
    <t>44/660</t>
  </si>
  <si>
    <t>weber kerasil - sanačný náter interiérový</t>
  </si>
  <si>
    <t>MI 100A 15</t>
  </si>
  <si>
    <t>40/600</t>
  </si>
  <si>
    <t>webercal vápenný náter</t>
  </si>
  <si>
    <t xml:space="preserve">NFV 7540 </t>
  </si>
  <si>
    <t>0,35/ 2 nátery</t>
  </si>
  <si>
    <t>0,15 - 0,2</t>
  </si>
  <si>
    <t>REX-AM 5 KG</t>
  </si>
  <si>
    <t>10152-5</t>
  </si>
  <si>
    <t>REX-AM 11 KG</t>
  </si>
  <si>
    <t>10152-11</t>
  </si>
  <si>
    <t>REX-AM 33 KG</t>
  </si>
  <si>
    <t>10152-33</t>
  </si>
  <si>
    <t>PREVENT-AM 1 L</t>
  </si>
  <si>
    <t>11001-1</t>
  </si>
  <si>
    <t>l</t>
  </si>
  <si>
    <t>PREVENT-AM 5 L</t>
  </si>
  <si>
    <t>11001-5</t>
  </si>
  <si>
    <t>PREVENT-AM 10 L</t>
  </si>
  <si>
    <t>11001-10</t>
  </si>
  <si>
    <t>PREVENT-AM 30 L</t>
  </si>
  <si>
    <t>11001-30</t>
  </si>
  <si>
    <t>KTX 07 M 1l</t>
  </si>
  <si>
    <t>KTX 07-M1</t>
  </si>
  <si>
    <t>0,07-0,17</t>
  </si>
  <si>
    <t>KTX 07 M 5l</t>
  </si>
  <si>
    <t>KTX 07-M5</t>
  </si>
  <si>
    <t>KTX 07 B 1l</t>
  </si>
  <si>
    <t>KTX 07 - B1</t>
  </si>
  <si>
    <t>KTX 07 B 5l</t>
  </si>
  <si>
    <t>KTX 07 - B5</t>
  </si>
  <si>
    <t>PX 07 Primer 1l</t>
  </si>
  <si>
    <t>PX07-1</t>
  </si>
  <si>
    <t>0,06-0,125</t>
  </si>
  <si>
    <t>PX 07 Primer 5l</t>
  </si>
  <si>
    <t>PX07-5</t>
  </si>
  <si>
    <t>GRAFITEX MS16 1l</t>
  </si>
  <si>
    <t>10254-1</t>
  </si>
  <si>
    <t>GRAFITEX MS16 5l</t>
  </si>
  <si>
    <t>10254-5</t>
  </si>
  <si>
    <t>GRAFITEX MS16 10l</t>
  </si>
  <si>
    <t>10254-10</t>
  </si>
  <si>
    <t>scalpnet EDJ 28</t>
  </si>
  <si>
    <t>EDJ28-1</t>
  </si>
  <si>
    <t>05-0,7</t>
  </si>
  <si>
    <t>webercol flex kategória C2TE</t>
  </si>
  <si>
    <t>F604</t>
  </si>
  <si>
    <t>webercol extraflex  LD bezprašné kategória C2TE</t>
  </si>
  <si>
    <t>DF625</t>
  </si>
  <si>
    <t>webercol flex premium kategória C2TES1</t>
  </si>
  <si>
    <t>FP605</t>
  </si>
  <si>
    <t>weberfor superflex kategória C2 TE S2</t>
  </si>
  <si>
    <t>LOD 550</t>
  </si>
  <si>
    <t>weberfor xerm 858 BLUE COMFORT (biele) C2TE S1</t>
  </si>
  <si>
    <t xml:space="preserve">LOD 858 25 </t>
  </si>
  <si>
    <t>weberfor profiflex R LD bezprašné  kategória C2TF S1</t>
  </si>
  <si>
    <t>LOD 537</t>
  </si>
  <si>
    <t>weberepox easy - R2T epoxidové lepidlo a škárovacia hmota</t>
  </si>
  <si>
    <t>LOD 631</t>
  </si>
  <si>
    <t>4,5/0,5</t>
  </si>
  <si>
    <t>weberxerm 844  hydroizolácia a lepidlo v jednom</t>
  </si>
  <si>
    <t>WX844</t>
  </si>
  <si>
    <t>18/432</t>
  </si>
  <si>
    <t>weberfor duoflex 1000 C2 TE S1</t>
  </si>
  <si>
    <t>LOD 551</t>
  </si>
  <si>
    <t>webercolor silikón - 0,310 ml farby: white, cement, marble, beige, anthracite, nutt, coffee, egypt, brick, honey, sesame, chest nut</t>
  </si>
  <si>
    <t>SPTS + názov farby</t>
  </si>
  <si>
    <t>weber color Poly kartuša - polyuretánový tmel 290 ml</t>
  </si>
  <si>
    <t>SPTP SU3E 0,29</t>
  </si>
  <si>
    <t>ml</t>
  </si>
  <si>
    <t xml:space="preserve"> 290 ml</t>
  </si>
  <si>
    <t>webertmel PUR  "salám" - polyuretánový tmel 600 ml</t>
  </si>
  <si>
    <t>SAB 952</t>
  </si>
  <si>
    <t>600 ml</t>
  </si>
  <si>
    <t>1,5/2mm</t>
  </si>
  <si>
    <t>weber akryzol - jednozložková tekutá hydroizolácia na vnútorné použitie - 15kg</t>
  </si>
  <si>
    <t>7601 15</t>
  </si>
  <si>
    <t>24/360</t>
  </si>
  <si>
    <t>weber terizol - izolácie voči zemnej vlhkosti a tlakovej vode - 20kg</t>
  </si>
  <si>
    <t>48/960</t>
  </si>
  <si>
    <t>3/3mm</t>
  </si>
  <si>
    <t>weber terizol - izolácie voči zemnej vlhkosti a tlakovej vode - 4,5kg</t>
  </si>
  <si>
    <t>7614 4,5</t>
  </si>
  <si>
    <t>webertec Superflex D24</t>
  </si>
  <si>
    <t>S TEC 005</t>
  </si>
  <si>
    <t>3,5 - 4,5 / 3 mm - 4 mm</t>
  </si>
  <si>
    <t>weber nivelit - samonivelačná hmota na báze cementu na vnútorné použitie v hrúbke 2-12mm</t>
  </si>
  <si>
    <t>M635</t>
  </si>
  <si>
    <t>1,7 / 1 mm</t>
  </si>
  <si>
    <t>weber nivelit S - samonivelačná hmota na báze síranu vápenatého, pre hrúbky 2,5-30mm, tuhnutie 5hod</t>
  </si>
  <si>
    <t>NIV 190</t>
  </si>
  <si>
    <t>1,7/ 1 mm</t>
  </si>
  <si>
    <t>weberfloor 4150 - samonivelačná hmota na báze cementu na vnútorné použitie v hrúbke 2-30mm, tuhnutie 3hod</t>
  </si>
  <si>
    <t>WF4150</t>
  </si>
  <si>
    <t>weberfloor 4160 - samonivelačná hmota na báze cementu na vnútorné použitie v hrúbke 2-30mm, tuhnutie 1hod</t>
  </si>
  <si>
    <t>WF4160</t>
  </si>
  <si>
    <t>weberfloor 4610 - samonivelačná hmota na báze cementu, ako finálna vrstva</t>
  </si>
  <si>
    <t>WF4610</t>
  </si>
  <si>
    <t>weberfloor 4320 - samonivelizaćná hmota na cementovej báze, vystužená vláknami, rýchlotuhnúca</t>
  </si>
  <si>
    <t>BP 320</t>
  </si>
  <si>
    <t>weberfloor flow - litý cementový potěr</t>
  </si>
  <si>
    <t>CP FLOW</t>
  </si>
  <si>
    <t>20kg/10mm/1m2</t>
  </si>
  <si>
    <t xml:space="preserve">VH716 2 </t>
  </si>
  <si>
    <t>56/112</t>
  </si>
  <si>
    <t>0,025 pri riedení 1:8</t>
  </si>
  <si>
    <t xml:space="preserve">VH716 5 </t>
  </si>
  <si>
    <t>54/240</t>
  </si>
  <si>
    <t xml:space="preserve">G651 </t>
  </si>
  <si>
    <t>72/144</t>
  </si>
  <si>
    <t>48/240</t>
  </si>
  <si>
    <t>webersys epox penetrácia rozpúšťadlová 4,4 kg</t>
  </si>
  <si>
    <t>NP 660 4,4,</t>
  </si>
  <si>
    <t>0,2-0,3</t>
  </si>
  <si>
    <t>webersys epox penetrácia rozpúšťadlová 8,8 kg</t>
  </si>
  <si>
    <t>NP 660 8,8</t>
  </si>
  <si>
    <t>webersys epox podklad (webersys epox penetrácia bezrozpúštadlová) 3kg</t>
  </si>
  <si>
    <t>NP 667 3</t>
  </si>
  <si>
    <t>0,3-0,5</t>
  </si>
  <si>
    <t>webersys epox podklad (webersys epox penetrácia bezrozpúštadlová) 7,5kg</t>
  </si>
  <si>
    <t>NP 667 7,5</t>
  </si>
  <si>
    <t>weber.sys epox - náter tenkovrstvový rozpúšťadlový epox náter 6 kg</t>
  </si>
  <si>
    <t>NP 661 6</t>
  </si>
  <si>
    <t>0,2-0,4</t>
  </si>
  <si>
    <t>weber.sys epox - náter tenkovrstvový rozpúšťadlový epox náter 12 kg</t>
  </si>
  <si>
    <t>NP 661 12</t>
  </si>
  <si>
    <t>webersys epox  - náter hrubovrstvový bezrozpúšťadlový náter/stierka 6,5 kg</t>
  </si>
  <si>
    <t>NP662 6,5</t>
  </si>
  <si>
    <t>0,35-0,5 kg/1 náter, 1,3 kg/1 mm stierka</t>
  </si>
  <si>
    <t>webersys epox  - náter hrubovrstvový bezrozpúšťadlový náter/stierka 13 kg</t>
  </si>
  <si>
    <t>NP662 13</t>
  </si>
  <si>
    <t>webersys epox lak - finálna úprava epox náterov a stierok s chipsami</t>
  </si>
  <si>
    <t>NP 663 7</t>
  </si>
  <si>
    <t>0,15 -0,20 kg/m2 1 náter</t>
  </si>
  <si>
    <t>webersys epox chips - estetické dotvorenie epoxidových povrchov</t>
  </si>
  <si>
    <t xml:space="preserve">NP 664 </t>
  </si>
  <si>
    <t>0,03 - 0,05 kg/m²</t>
  </si>
  <si>
    <t>weberfloor Blitzharz easy - zošívanie prasklín v betónových poteroch</t>
  </si>
  <si>
    <t>N 9891</t>
  </si>
  <si>
    <t>podľa potreby</t>
  </si>
  <si>
    <t>weber spony - spony ku weberfloor Blitzharz easy</t>
  </si>
  <si>
    <t>N9892</t>
  </si>
  <si>
    <t>webersys epox plastbetón - 3-zložková polymérbetónová zivica (2-zložkový epoxid transparentný + plnivo)</t>
  </si>
  <si>
    <t>NP665 číry</t>
  </si>
  <si>
    <t>18,25/cm/m²</t>
  </si>
  <si>
    <t>webersys epox plastbetón - 3-zložková polymérbetónová zivica (2-zložkový epoxid farebný + plnivo)</t>
  </si>
  <si>
    <t>NP665B far.</t>
  </si>
  <si>
    <t>webersys plastbetón jemný - bezrozpúšťadlové pojivo pre plnivo do frakcie 8 mm, polymérbetón</t>
  </si>
  <si>
    <t>NP 668</t>
  </si>
  <si>
    <t>weber prim EP 2K 3+1 kg - penetračný náter + tvrdidlo</t>
  </si>
  <si>
    <t>SAB 773 4</t>
  </si>
  <si>
    <t>0,1 - 0,2</t>
  </si>
  <si>
    <t>weber prim EP 2K 15+5 kg - penetračný náter + tvrdidlo</t>
  </si>
  <si>
    <t>SAB 773 20</t>
  </si>
  <si>
    <t xml:space="preserve">weberdry pur seal sivý 6 kg - hydroizolačná membrána </t>
  </si>
  <si>
    <t>SAB 775 6</t>
  </si>
  <si>
    <t>2 kg/m²/3vrstvy</t>
  </si>
  <si>
    <t xml:space="preserve">weberdry pur seal sivý 25 kg - hydroizolačná membrána </t>
  </si>
  <si>
    <t>SAB 775 20</t>
  </si>
  <si>
    <t>weberdry pur coat traffic 5kg - povrchový náter pojazdný</t>
  </si>
  <si>
    <t>SAB774 5</t>
  </si>
  <si>
    <t>0,4 - 0,5  kg/m²/2 vrstvy</t>
  </si>
  <si>
    <t>weberdry pur coat traffic 20 kg - povrchový náter pojazdný</t>
  </si>
  <si>
    <t>SAB774 20</t>
  </si>
  <si>
    <t>weberdry fabric 65 g 0,2 x 100m - výstužná technická tkanina</t>
  </si>
  <si>
    <t>SAB 776</t>
  </si>
  <si>
    <t>bal</t>
  </si>
  <si>
    <t>1 m</t>
  </si>
  <si>
    <t>25</t>
  </si>
  <si>
    <t>weber suchý betón - hr. 10 - 40 mm</t>
  </si>
  <si>
    <t>SB25</t>
  </si>
  <si>
    <t>18 - 20</t>
  </si>
  <si>
    <t>MC 940</t>
  </si>
  <si>
    <t xml:space="preserve">25kg/14 l </t>
  </si>
  <si>
    <t>weberbat balkónový -  spádový betón hr. 10 - 100 mm</t>
  </si>
  <si>
    <t>BP405</t>
  </si>
  <si>
    <t>weberbat rapid - rýchlotuhnúci betón hr. 15 - 100 mm</t>
  </si>
  <si>
    <t>BP 435 25</t>
  </si>
  <si>
    <t>webercel mass -  rýchlotuhnúci betón s vláknami (zalievanie dopravných značiek, stĺpov, kanálových otvorov...)</t>
  </si>
  <si>
    <t>SAB 200</t>
  </si>
  <si>
    <t>webermix poro, tenkovrstvové lepenie pórobetónových tvárnic a brúsených tehál</t>
  </si>
  <si>
    <t>MCT510</t>
  </si>
  <si>
    <t xml:space="preserve">webermix murovacia malta 5,0 MPa  - murovacia malta na tradičné murovanie    </t>
  </si>
  <si>
    <t>MVC910</t>
  </si>
  <si>
    <t>MVC004</t>
  </si>
  <si>
    <t>MVC001</t>
  </si>
  <si>
    <t xml:space="preserve">weberdur terralit -  tepelno-izolačná omietka </t>
  </si>
  <si>
    <t>MVC 685</t>
  </si>
  <si>
    <t>10</t>
  </si>
  <si>
    <t>54/540</t>
  </si>
  <si>
    <t>10 (hr. 40 mm) na 0,6 m2</t>
  </si>
  <si>
    <t>weberdur stierka</t>
  </si>
  <si>
    <t>3803 B</t>
  </si>
  <si>
    <t>4/ 2mm</t>
  </si>
  <si>
    <t>weberdur štuk IN</t>
  </si>
  <si>
    <t>1,8 - 3,2 (hr 1mm - 2mm)</t>
  </si>
  <si>
    <t>weberdur štuk EX</t>
  </si>
  <si>
    <t>weberdur gipsglätter - vápennosádrová omietka 10 - 25 mm</t>
  </si>
  <si>
    <t>101P</t>
  </si>
  <si>
    <t>30</t>
  </si>
  <si>
    <t>40/1200</t>
  </si>
  <si>
    <t>webersan presto 100 - prednástrek sanačný</t>
  </si>
  <si>
    <t>SPR100</t>
  </si>
  <si>
    <t>36/1080</t>
  </si>
  <si>
    <t>webersan presto 200 - jadrová omietka sanačná</t>
  </si>
  <si>
    <t>SPR200</t>
  </si>
  <si>
    <t xml:space="preserve">webersan presto 300 - štuková omietka sanačná biela </t>
  </si>
  <si>
    <t>SPR300</t>
  </si>
  <si>
    <t>webersan podhoz WTA - prednástrek sanačný WTA</t>
  </si>
  <si>
    <t>SAZ800</t>
  </si>
  <si>
    <t>webersan vyrovnávací WTA - sanačná vyrovnávacia omietka WTA</t>
  </si>
  <si>
    <t>SAZ810</t>
  </si>
  <si>
    <t>webersan sanacni WTA - sančná jadrová omietka WTA</t>
  </si>
  <si>
    <t>SAZ820</t>
  </si>
  <si>
    <t>webersan 600</t>
  </si>
  <si>
    <t>R600</t>
  </si>
  <si>
    <t>2,7kg/1,5mm/m2</t>
  </si>
  <si>
    <t>weberren trassic GP  - hrubá omietka bezcementová na historické budovy</t>
  </si>
  <si>
    <t>290 GP</t>
  </si>
  <si>
    <t>weberren trassic FP  -  jemná omietka bezcementová na historické budovy</t>
  </si>
  <si>
    <t>297 FP</t>
  </si>
  <si>
    <t>1,4 (hr. 1,0 mm)</t>
  </si>
  <si>
    <t>weberrep ochrana 7 - ochranný náter na výstuž</t>
  </si>
  <si>
    <t>SAB100</t>
  </si>
  <si>
    <t>2/1 mm</t>
  </si>
  <si>
    <t>weberrep vysprávka J SV - jemná opravná hmota 3 - 30 mm</t>
  </si>
  <si>
    <t>SAB115</t>
  </si>
  <si>
    <t>weberrep vysprávka H SV - hrubá opravná hmota 30 - 80 mm</t>
  </si>
  <si>
    <t>SAB125</t>
  </si>
  <si>
    <t>weberrep surface</t>
  </si>
  <si>
    <t>SAB155</t>
  </si>
  <si>
    <t>16kg/10mm/m2</t>
  </si>
  <si>
    <t>weberrep KB DUO - cementový spojovací mostík</t>
  </si>
  <si>
    <t>SAB954</t>
  </si>
  <si>
    <t>weberrep povrch SV - jemné vysprávka betónových povrchov do 4 mm</t>
  </si>
  <si>
    <t>SAB135</t>
  </si>
  <si>
    <t>2/ 1 mm</t>
  </si>
  <si>
    <t>weberbat opravná hmota - hr. 1 - 20 mm 20kg</t>
  </si>
  <si>
    <t>OH 101 20</t>
  </si>
  <si>
    <t>1,5/1 mm</t>
  </si>
  <si>
    <t>weberbat opravná hmota - hr. 1 - 20 mm 5kg</t>
  </si>
  <si>
    <t>OH 101 5</t>
  </si>
  <si>
    <t>weberton purolast - akrylátový ochranný náter na betón,  zvislé konštrukcie</t>
  </si>
  <si>
    <t>A030</t>
  </si>
  <si>
    <t>0,4 / 2 nátery</t>
  </si>
  <si>
    <t>SHC hydrofóbny náter  -  transparentný ochranný náter na murivo, EXT</t>
  </si>
  <si>
    <t>H709 4</t>
  </si>
  <si>
    <t>0,1-0,5 l/m2</t>
  </si>
  <si>
    <t>webertec 946 12 x 0,6 l krémová injektáž</t>
  </si>
  <si>
    <t xml:space="preserve">WT946 </t>
  </si>
  <si>
    <t>1,6l/m2; 0,36-0,72l/bm</t>
  </si>
  <si>
    <t>webertec 946 10 l krémová injektáž</t>
  </si>
  <si>
    <t>WT946</t>
  </si>
  <si>
    <t>weber.tec 915 - bituménová hydroizolácia, základy, antiradon, bez rozpúšťadiel</t>
  </si>
  <si>
    <t xml:space="preserve">S TEC 007 </t>
  </si>
  <si>
    <t>18/540</t>
  </si>
  <si>
    <t>4-5,5/3 mm - 4 mm/ l/m2</t>
  </si>
  <si>
    <t>weber.tec 915 urýchľovač</t>
  </si>
  <si>
    <t>S TEC 007 2</t>
  </si>
  <si>
    <t>1 ks/30 l</t>
  </si>
  <si>
    <t>webertec 930 - cem. hydroizol kontakt s pitnou vodou</t>
  </si>
  <si>
    <t>DS TEC 002</t>
  </si>
  <si>
    <t>4-6/3 mm  kg/ m2</t>
  </si>
  <si>
    <t>webertec 933 - rýchlotuhnúca vysprávková a výplňová</t>
  </si>
  <si>
    <t>HKS TEC 003</t>
  </si>
  <si>
    <t>18kg (10 mm hr.)  kg/m2</t>
  </si>
  <si>
    <t>webertec imper F - kryštalická hydroizolácia</t>
  </si>
  <si>
    <t>SAB 183</t>
  </si>
  <si>
    <t>2 (1 mm hr.)  kg/m2</t>
  </si>
  <si>
    <t>141.25</t>
  </si>
  <si>
    <t>m</t>
  </si>
  <si>
    <t>Nadokenný profil s priznanou okapničkou VLT - 2 H dĺžka 2,5 m</t>
  </si>
  <si>
    <t>145.25</t>
  </si>
  <si>
    <t>Parapetný profil s tkaninou LPE dĺžka 2,0</t>
  </si>
  <si>
    <t>148.20</t>
  </si>
  <si>
    <t>Spojovací parapetný profil SPP, dĺžka 2 m</t>
  </si>
  <si>
    <t>149.20</t>
  </si>
  <si>
    <t>Ukončovací profil pre napojenie oplechovania LW45/2,0 m</t>
  </si>
  <si>
    <t>125.2</t>
  </si>
  <si>
    <t>Začisťovací okenný profil 6 mm s tkaninou dĺžka 2,4 m</t>
  </si>
  <si>
    <t>151.24.99</t>
  </si>
  <si>
    <t>Začisťovací okenný profil EKO  dĺžka 1,6 m</t>
  </si>
  <si>
    <t>153.16</t>
  </si>
  <si>
    <t>Začisťovací okenný profil EKO  dĺžka 2,4 m</t>
  </si>
  <si>
    <t>153.24</t>
  </si>
  <si>
    <t>Začisťovací okenný profil US8 dĺžka 1,6 m</t>
  </si>
  <si>
    <t>150.16</t>
  </si>
  <si>
    <t>Začisťovací okenný profil US8 dĺžka 2,4 m</t>
  </si>
  <si>
    <t>150.24</t>
  </si>
  <si>
    <t>Rohový ochranný  profil s integrovanou sieťovinou LK plast 100 dĺžka 2,5 m</t>
  </si>
  <si>
    <t>115.1025</t>
  </si>
  <si>
    <t>Rohový ochranný  profil s integrovanou sieťovinou LK Al 100 dĺžka 2,5 m</t>
  </si>
  <si>
    <t>110.10302025</t>
  </si>
  <si>
    <t>Rohový profil s flexibilným uhlom a návinom 25 m  LK Box/25 m</t>
  </si>
  <si>
    <t>120.25</t>
  </si>
  <si>
    <t>Lišta bosážna s integrovanou sieťovinou LBPM PVC 20/20/2500/VERTEX</t>
  </si>
  <si>
    <t xml:space="preserve">520.2025 </t>
  </si>
  <si>
    <t>Lišta bosážna s integrovanou sieťovinou LBPM PVC 30/20/2500/VERTEX</t>
  </si>
  <si>
    <t xml:space="preserve">520.3025 </t>
  </si>
  <si>
    <t>Lišta bosážna s integrovanou sieťovinou LBPM PVC 50/20/2500/VERTEX</t>
  </si>
  <si>
    <t xml:space="preserve">520.5025 </t>
  </si>
  <si>
    <t>Drážkový profil D25 EPS 50/25/2000</t>
  </si>
  <si>
    <t>RE D25</t>
  </si>
  <si>
    <t>Drážkový profil D11 EPS 50/25/2000</t>
  </si>
  <si>
    <t>RE D11</t>
  </si>
  <si>
    <t>LO 23 mm / 07  dĺžka 2,5 m</t>
  </si>
  <si>
    <t>101.070225</t>
  </si>
  <si>
    <t xml:space="preserve">LO 33 mm  / 07  dĺžka 2,5 m </t>
  </si>
  <si>
    <t xml:space="preserve">101.070325 </t>
  </si>
  <si>
    <t>LO 43 mm/ 07  dĺžka 2,5 m</t>
  </si>
  <si>
    <t>101.070425</t>
  </si>
  <si>
    <t>LO 53 mm / 07  dĺžka 2,5 m</t>
  </si>
  <si>
    <t>101.070525</t>
  </si>
  <si>
    <t>LO 63 mm / 07  dĺžka 2,5 m</t>
  </si>
  <si>
    <t xml:space="preserve"> 101.070625</t>
  </si>
  <si>
    <t>LO 73 mm / 07  dĺžka 2,5 m</t>
  </si>
  <si>
    <t>101.070725</t>
  </si>
  <si>
    <t>LO 83 mm / 07  dĺžka 2,5 m</t>
  </si>
  <si>
    <t>101.070825</t>
  </si>
  <si>
    <t>LO 93 mm / 07  dĺžka 2,5 m</t>
  </si>
  <si>
    <t>101.070925</t>
  </si>
  <si>
    <t>LO 103 mm / 07  dĺžka 2,5 m</t>
  </si>
  <si>
    <t>101.071025</t>
  </si>
  <si>
    <t>LO 113 mm / 07  dĺžka 2,5 m</t>
  </si>
  <si>
    <t>101.071125</t>
  </si>
  <si>
    <t>LO 123 mm / 07  dĺžka 2,5 m</t>
  </si>
  <si>
    <t>101.071225</t>
  </si>
  <si>
    <t>LO 133 mm  / 07  dĺžka 2,5 m</t>
  </si>
  <si>
    <t>101.071325</t>
  </si>
  <si>
    <t>LO 143 mm  / 07  dĺžka 2,5 m</t>
  </si>
  <si>
    <t>101.071425</t>
  </si>
  <si>
    <t>LO 153 mm  / 07  dĺžka 2,5 m</t>
  </si>
  <si>
    <t>101.071525</t>
  </si>
  <si>
    <t>LO 163 mm / 07  dĺžka 2,5 m</t>
  </si>
  <si>
    <t>101.071625</t>
  </si>
  <si>
    <t>LO 183 mm  / 07  dĺžka 2,5 m</t>
  </si>
  <si>
    <t>101.071825</t>
  </si>
  <si>
    <t>LO 203 mm  / 07  dĺžka 2,5 m</t>
  </si>
  <si>
    <t>101.072025</t>
  </si>
  <si>
    <t>Okapnička na soklový profil - okapnička PVC LO s tkaninou dĺžka 2,5 m</t>
  </si>
  <si>
    <t>135.0525</t>
  </si>
  <si>
    <t>Spojka soklových profilov 30 mm</t>
  </si>
  <si>
    <t>281.01</t>
  </si>
  <si>
    <t>100</t>
  </si>
  <si>
    <t>Podložka soklových profilov - 2 mm</t>
  </si>
  <si>
    <t>280.02</t>
  </si>
  <si>
    <t>50</t>
  </si>
  <si>
    <t>Podložka soklových profilov - 3 mm</t>
  </si>
  <si>
    <t>280.03</t>
  </si>
  <si>
    <t>Podložka soklových profilov - 4 mm</t>
  </si>
  <si>
    <t>280.04</t>
  </si>
  <si>
    <t>Podložka soklových profilov - 5 mm</t>
  </si>
  <si>
    <t>280.05</t>
  </si>
  <si>
    <t>Podložka soklových profilov - 8 mm</t>
  </si>
  <si>
    <t>280.08</t>
  </si>
  <si>
    <t>Podložka soklových profilov - 10 mm</t>
  </si>
  <si>
    <t>280.10</t>
  </si>
  <si>
    <t>Podložka soklových profilov - 15 mm</t>
  </si>
  <si>
    <t>280.15</t>
  </si>
  <si>
    <t>Dilatácia priebežná LS PVC dĺžka 2,5 m</t>
  </si>
  <si>
    <t>179.2501</t>
  </si>
  <si>
    <t>Dilatácia priebežná PVC dĺžka 2,5 m</t>
  </si>
  <si>
    <t>184.25</t>
  </si>
  <si>
    <t>Dilatácia rohová LS PVC dĺžka 2,5 m</t>
  </si>
  <si>
    <t>178.2501</t>
  </si>
  <si>
    <t>Dilatácia rohová PVC dĺžka 2,5 m</t>
  </si>
  <si>
    <t>185.25</t>
  </si>
  <si>
    <t>Dilatácia priebežná/rohová LW50 UNI 5,0/10/2000 s tkaninou</t>
  </si>
  <si>
    <t>177.20</t>
  </si>
  <si>
    <t>Dilatácia priebežná/rohová LW50 UNI 8,5/10/2000 s tkaninou</t>
  </si>
  <si>
    <t>177.25</t>
  </si>
  <si>
    <t xml:space="preserve">Sieťka zo sklených vlákien 145 g/m2 R117 v 1,1m </t>
  </si>
  <si>
    <t>9900</t>
  </si>
  <si>
    <t>m2</t>
  </si>
  <si>
    <t>Sieťka zo sklených vlákien 160 g/m2 R131 v 1,1m</t>
  </si>
  <si>
    <t>9909</t>
  </si>
  <si>
    <t>Sieťka zo sklených vlákien 220 g/m2 R178 v 1,1 m</t>
  </si>
  <si>
    <t>9902</t>
  </si>
  <si>
    <t>Sieťka zo sklených vlákien 314 g/m2 R267 Pancierová v 1,0 m</t>
  </si>
  <si>
    <t>9904</t>
  </si>
  <si>
    <t>FISCHER - Natĺkacia kotva s plastovým tŕňom PN 8 110</t>
  </si>
  <si>
    <t>PN 8 110</t>
  </si>
  <si>
    <t>FISCHER - Natĺkacia kotva s plastovým tŕňom PN 8 130</t>
  </si>
  <si>
    <t>PN 8 130</t>
  </si>
  <si>
    <t>FISCHER - Natĺkacia kotva s plastovým tŕňom PN 8 150</t>
  </si>
  <si>
    <t>PN 8 150</t>
  </si>
  <si>
    <t>FISCHER - Natĺkacia kotva s plastovým tŕňom PN 8 170</t>
  </si>
  <si>
    <t>PN 8 170</t>
  </si>
  <si>
    <t>FISCHER - Natĺkacia kotva s plastovým tŕňom PN 8 190</t>
  </si>
  <si>
    <t>PN 8 190</t>
  </si>
  <si>
    <t>FISCHER - Natĺkacia kotva s plastovým tŕňom PN 8 210</t>
  </si>
  <si>
    <t>PN 8 210</t>
  </si>
  <si>
    <t>FISCHER - Natĺkacia kotva s plastovým tŕňom PN 8 230</t>
  </si>
  <si>
    <t>PN 8 230</t>
  </si>
  <si>
    <t>FISCHER - Natĺkacia kotva s kovovým kompozitným tŕňom CN 8 110</t>
  </si>
  <si>
    <t>CN 8 110</t>
  </si>
  <si>
    <t>FISCHER - Natĺkacia kotva s kovovým kompozitným tŕňom CN 8 130</t>
  </si>
  <si>
    <t>CN 8 130</t>
  </si>
  <si>
    <t>FISCHER - Natĺkacia kotva s kovovým kompozitným tŕňom CN 8 150</t>
  </si>
  <si>
    <t>CN 8 150</t>
  </si>
  <si>
    <t>FISCHER - Natĺkacia kotva s kovovým kompozitným tŕňom CN 8 170</t>
  </si>
  <si>
    <t>CN 8 170</t>
  </si>
  <si>
    <t>FISCHER - Natĺkacia kotva s kovovým kompozitným tŕňom CN 8 190</t>
  </si>
  <si>
    <t>CN 8 190</t>
  </si>
  <si>
    <t>FISCHER - Natĺkacia kotva s kovovým kompozitným tŕňom CN 8 210</t>
  </si>
  <si>
    <t>CN 8 210</t>
  </si>
  <si>
    <t>FISCHER - Natĺkacia kotva s kovovým kompozitným tŕňom CN 8 230</t>
  </si>
  <si>
    <t>CN 8 230</t>
  </si>
  <si>
    <t>FISCHER - Natĺkacia kotva s kovovým kompozitným tŕňom CN 8 250</t>
  </si>
  <si>
    <t>CN 8 250</t>
  </si>
  <si>
    <t>FISCHER - Natĺkacia kotva s kovovým kompozitným tŕňom CN 8 270</t>
  </si>
  <si>
    <t>CN 8 270</t>
  </si>
  <si>
    <t>FISCHER - Skrutkovacia kotva s oceľovou skrutkou CS 8 115</t>
  </si>
  <si>
    <t>CS 8 115</t>
  </si>
  <si>
    <t>FISCHER - Skrutkovacia kotva s oceľovou skrutkou CS 8 135</t>
  </si>
  <si>
    <t>CS 8 135</t>
  </si>
  <si>
    <t>FISCHER - Skrutkovacia kotva s oceľovou skrutkou CS 8 155</t>
  </si>
  <si>
    <t>CS 8 155</t>
  </si>
  <si>
    <t>FISCHER - Skrutkovacia kotva s oceľovou skrutkou CS 8 175</t>
  </si>
  <si>
    <t>CS 8 175</t>
  </si>
  <si>
    <t>FISCHER - Skrutkovacia kotva s oceľovou skrutkou CS 8 195</t>
  </si>
  <si>
    <t>CS 8 195</t>
  </si>
  <si>
    <t>FISCHER - Skrutkovacia kotva s oceľovou skrutkou CS 8 215</t>
  </si>
  <si>
    <t>CS 8 215</t>
  </si>
  <si>
    <t>FISCHER - Skrutkovacia kotva s oceľovou skrutkou CS 8 235</t>
  </si>
  <si>
    <t>CS 8 235</t>
  </si>
  <si>
    <t>FISCHER - Skrutkovacia kotva s oceľovou skrutkou CS 8 255 R</t>
  </si>
  <si>
    <t>CS 8 255 R</t>
  </si>
  <si>
    <t>FISCHER - Skrutkovacia kotva s oceľovou skrutkou CS 8 275 R</t>
  </si>
  <si>
    <t>CS 8 275 R</t>
  </si>
  <si>
    <t>FISCHER - Skrutkovacia kotva s oceľovou skrutkou CS 8/115 DT110V</t>
  </si>
  <si>
    <t>CS 8/115 DT110V</t>
  </si>
  <si>
    <t>FISCHER - Skrutkovacia kotva s oceľovou skrutkou CS 8/135 DT110V</t>
  </si>
  <si>
    <t>CS 8/135 DT110V</t>
  </si>
  <si>
    <t>FISCHER - Skrutkovacia kotva s oceľovou skrutkou CS 8/155 DT110V</t>
  </si>
  <si>
    <t>CS 8/155 DT110V</t>
  </si>
  <si>
    <t>FISCHER - Skrutkovacia kotva s oceľovou skrutkou CS 8/175 DT110V</t>
  </si>
  <si>
    <t>CS 8/175 DT110V</t>
  </si>
  <si>
    <t>FISCHER - Skrutkovacia kotva s oceľovou skrutkou CS 8/195 DT110V</t>
  </si>
  <si>
    <t>CS 8/195 DT110V</t>
  </si>
  <si>
    <t>FISCHER - Skrutkovacia kotva s oceľovou skrutkou CS 8/215 DT110V</t>
  </si>
  <si>
    <t>CS 8/215 DT110V</t>
  </si>
  <si>
    <t>FISCHER - Skrutkovacia kotva s oceľovou skrutkou CS 8/235 DT110V</t>
  </si>
  <si>
    <t>CS 8/235 DT110V</t>
  </si>
  <si>
    <t>FISCHER - Skrutkovacia kotva s oceľovou skrutkou CS 8/255 R DT110V</t>
  </si>
  <si>
    <t>CS 8/255 R DT110V</t>
  </si>
  <si>
    <t>FISCHER - Skrutkovacia kotva s oceľovou skrutkou CS 8/275 R DT110V</t>
  </si>
  <si>
    <t>CS 8/275 R DT110V</t>
  </si>
  <si>
    <t>FISCHER - Skrutkovacia kotva s oceľovou skrutkou CS 8/295 R DT110V</t>
  </si>
  <si>
    <t>CS 8/295 R DT110V</t>
  </si>
  <si>
    <t>FISCHER - Skrutkovacia kotva s oceľovou skrutkou CS 8/315 R DT110V</t>
  </si>
  <si>
    <t>CS 8/315 R DT110V</t>
  </si>
  <si>
    <t>FISCHER - Skrutkovacia kotva s oceľovou skrutkou CS 8/335 DT110V</t>
  </si>
  <si>
    <t>CS 8/335 DT110V</t>
  </si>
  <si>
    <t>FISCHER - Skrutkovacia kotva s oceľovou skrutkou CS 8/355 DT110V</t>
  </si>
  <si>
    <t>CS 8/355 DT110V</t>
  </si>
  <si>
    <t>FISCHER - Skrutkovacia kotva s oceľovou skrutkou CS 8/375 DT110V</t>
  </si>
  <si>
    <t>CS 8/375 DT110V</t>
  </si>
  <si>
    <t>EJOT - Natĺkacia kotva s kovovým tŕňom H1 eco 095</t>
  </si>
  <si>
    <t>H1 eco 095</t>
  </si>
  <si>
    <t>EJOT - Natĺkacia kotva s kovovým tŕňom H1 eco 115</t>
  </si>
  <si>
    <t>H1 eco 115</t>
  </si>
  <si>
    <t>EJOT - Natĺkacia kotva s kovovým tŕňom H1 eco 135</t>
  </si>
  <si>
    <t>H1 eco 135</t>
  </si>
  <si>
    <t>EJOT - Natĺkacia kotva s kovovým tŕňom H1 eco 155</t>
  </si>
  <si>
    <t>H1 eco 155</t>
  </si>
  <si>
    <t>EJOT - Natĺkacia kotva s kovovým tŕňom H1 eco 175</t>
  </si>
  <si>
    <t>H1 eco 175</t>
  </si>
  <si>
    <t>EJOT - Natĺkacia kotva s kovovým tŕňom H1 eco 195</t>
  </si>
  <si>
    <t>H1 eco 195</t>
  </si>
  <si>
    <t>EJOT - Natĺkacia kotva s kovovým tŕňom H1 eco 215</t>
  </si>
  <si>
    <t>H1 eco 215</t>
  </si>
  <si>
    <t>EJOT - Natĺkacia kotva s kovovým tŕňom H1 eco 235</t>
  </si>
  <si>
    <t>H1 eco 235</t>
  </si>
  <si>
    <t>EJOT - Natĺkacia kotva s kovovým tŕňom H1 eco 255</t>
  </si>
  <si>
    <t>H1 eco 255</t>
  </si>
  <si>
    <t>EJOT - Natĺkacia kotva s kovovým tŕňom H1 eco 275</t>
  </si>
  <si>
    <t>H1 eco 275</t>
  </si>
  <si>
    <t>EJOT - Natĺkacia kotva s kovovým tŕňom H1 eco 295</t>
  </si>
  <si>
    <t>H1 eco 295</t>
  </si>
  <si>
    <t>EJOT - Natĺkacia kotva s plastovým tŕňom H3 075</t>
  </si>
  <si>
    <t>H3 075</t>
  </si>
  <si>
    <t>EJOT - Natĺkacia kotva s plastovým tŕňom H3 095</t>
  </si>
  <si>
    <t>H3 095</t>
  </si>
  <si>
    <t>EJOT - Natĺkacia kotva s plastovým tŕňom H3 115</t>
  </si>
  <si>
    <t>H3 115</t>
  </si>
  <si>
    <t>EJOT - Natĺkacia kotva s plastovým tŕňom H3 135</t>
  </si>
  <si>
    <t>H3 135</t>
  </si>
  <si>
    <t>EJOT - Natĺkacia kotva s plastovým tŕňom H3 155</t>
  </si>
  <si>
    <t>H3 155</t>
  </si>
  <si>
    <t>EJOT - Natĺkacia kotva s plastovým tŕňom H3 175</t>
  </si>
  <si>
    <t>H3 175</t>
  </si>
  <si>
    <t>EJOT - Natĺkacia kotva s plastovým tŕňom H3 195</t>
  </si>
  <si>
    <t>H3 195</t>
  </si>
  <si>
    <t>EJOT - Natĺkacia kotva s plastovým tŕňom H3 215</t>
  </si>
  <si>
    <t>H3 215</t>
  </si>
  <si>
    <t>EJOT - Natĺkacia kotva s plastovým tŕňom H3 235</t>
  </si>
  <si>
    <t>H3 235</t>
  </si>
  <si>
    <t>EJOT - Natĺkacia kotva s kovovým tŕňom H4 eco 135</t>
  </si>
  <si>
    <t>H4 eco 135</t>
  </si>
  <si>
    <t>EJOT - Natĺkacia kotva s kovovým tŕňom H4 eco 155</t>
  </si>
  <si>
    <t>H4 eco 155</t>
  </si>
  <si>
    <t>EJOT - Natĺkacia kotva s kovovým tŕňom H4 eco 175</t>
  </si>
  <si>
    <t>H4 eco 175</t>
  </si>
  <si>
    <t>EJOT - Natĺkacia kotva s kovovým tŕňom H4 eco 195</t>
  </si>
  <si>
    <t>H4 eco 195</t>
  </si>
  <si>
    <t>EJOT - Natĺkacia kotva s kovovým tŕňom H4 eco 215</t>
  </si>
  <si>
    <t>H4 eco 215</t>
  </si>
  <si>
    <t>EJOT - Natĺkacia kotva s kovovým tŕňom H4 eco 235</t>
  </si>
  <si>
    <t>H4 eco 235</t>
  </si>
  <si>
    <t>EJOT - Natĺkacia kotva s kovovým tŕňom H4 eco 255</t>
  </si>
  <si>
    <t>H4 eco 255</t>
  </si>
  <si>
    <t>EJOT - Natĺkacia kotva s kovovým tŕňom H4 eco275</t>
  </si>
  <si>
    <t>H4 eco 275</t>
  </si>
  <si>
    <t>EJOT - Natĺkacia kotva s kovovým tŕňom H4 eco 295</t>
  </si>
  <si>
    <t>H4 eco 295</t>
  </si>
  <si>
    <t>EJOT - Skrutkovacia kotva s kovovým tŕňom STR U 2G  115</t>
  </si>
  <si>
    <t>STR U 2G 115</t>
  </si>
  <si>
    <t>EJOT - Skrutkovacia kotva s kovovým tŕňom STR U 2G  135</t>
  </si>
  <si>
    <t>STR U 2G 135</t>
  </si>
  <si>
    <t>EJOT - Skrutkovacia kotva s kovovým tŕňom STR U 2G 155</t>
  </si>
  <si>
    <t>STR U 2G 155</t>
  </si>
  <si>
    <t>EJOT - Skrutkovacia kotva s kovovým tŕňom STR U 2G  175</t>
  </si>
  <si>
    <t>STR U 2G 175</t>
  </si>
  <si>
    <t>EJOT - Skrutkovacia kotva s kovovým tŕňom STR U 2G 195</t>
  </si>
  <si>
    <t>STR U 2G 195</t>
  </si>
  <si>
    <t>EJOT - Skrutkovacia kotva s kovovým tŕňom STR U 2G  215</t>
  </si>
  <si>
    <t>STR U 2G 215</t>
  </si>
  <si>
    <t>EJOT - Skrutkovacia kotva s kovovým tŕňom STR U 2G  235</t>
  </si>
  <si>
    <t>STR U 2G 235</t>
  </si>
  <si>
    <t>EJOT - Skrutkovacia kotva s kovovým tŕňom STR U 2G   255</t>
  </si>
  <si>
    <t xml:space="preserve"> STR U 2G 255</t>
  </si>
  <si>
    <t>EJOT - Skrutkovacia kotva s kovovým tŕňom STR U 2G 275</t>
  </si>
  <si>
    <t>STR U 2G 275</t>
  </si>
  <si>
    <t>EJOT - Skrutkovacia kotva s kovovým tŕňom STR U 2G   295</t>
  </si>
  <si>
    <t xml:space="preserve"> STR U 2G 295</t>
  </si>
  <si>
    <t>EJOT - Skrutkovacia kotva s kovovým tŕňom STR U 2G   315</t>
  </si>
  <si>
    <t>EJOT - Skrutkovacia kotva s kovovým tŕňom STR U 2G  335</t>
  </si>
  <si>
    <t>EJOT - Skrutkovacia kotva s kovovým tŕňom STR U 2G   355</t>
  </si>
  <si>
    <t>STR U 2G 355</t>
  </si>
  <si>
    <t>EJOT - Skrutkovacia kotva s kovovým tŕňom STR U 2G  375</t>
  </si>
  <si>
    <t>EJOT - Skrutkovacia kotva s kovovým tŕňom STR U 2G  395</t>
  </si>
  <si>
    <t>EJOT - Skrutkovacia kotva s kovovým tŕňom STR U 2G  415</t>
  </si>
  <si>
    <t>EJOT - Skrutkovacia kotva s kovovým tŕňom STR U 2G  435</t>
  </si>
  <si>
    <t>EJOT - Skrutkovacia kotva s kovovým tŕňom STR U 2G 455</t>
  </si>
  <si>
    <t>EJOT STR - zátka MW</t>
  </si>
  <si>
    <t>STR - zátka MW</t>
  </si>
  <si>
    <t>EJOT STR - zátka EPS biela</t>
  </si>
  <si>
    <t>STR - zátka EPS</t>
  </si>
  <si>
    <t>EJOT STR - zátka PS malá</t>
  </si>
  <si>
    <t>STR - zátka PS malá</t>
  </si>
  <si>
    <t>FISCHER - Skrutkovacia kotva s oceľovou skrutkou SVII ECOTWIST 0-10</t>
  </si>
  <si>
    <t>SVII ECOTWIST 0-10</t>
  </si>
  <si>
    <t>FISCHER - Skrutkovacia kotva s oceľovou skrutkou SVII ECOTWIST 10-30</t>
  </si>
  <si>
    <t>SVII ECOTWIST 10-30</t>
  </si>
  <si>
    <t>FISCHER - Skrutkovacia kotva s oceľovou skrutkou SVII ECOTWIST 30-60</t>
  </si>
  <si>
    <t>SVII ECOTWIST 30-60</t>
  </si>
  <si>
    <t xml:space="preserve">odkvapový profil MAXI-presah 40 mm Al - prírodný 2,5 m </t>
  </si>
  <si>
    <t>bm</t>
  </si>
  <si>
    <t xml:space="preserve">odkvapový profil MAXI-presah 40 mm Al - strieborný 2,5 m </t>
  </si>
  <si>
    <t xml:space="preserve">odkvapový profil MAXI-presah 40 mm Al - tmavohnedý 2,5 m </t>
  </si>
  <si>
    <t xml:space="preserve">odkvapový profil MAXI-presah 40 mm Al - šedý 2,5 m </t>
  </si>
  <si>
    <t>roh - odkvap maxi prírodný Al</t>
  </si>
  <si>
    <t>roh - odkvap maxi elox strieborná Al</t>
  </si>
  <si>
    <t>roh - odkvap maxi tmavohnedá Al</t>
  </si>
  <si>
    <t>roh - odkvap maxi šedý Al</t>
  </si>
  <si>
    <t>kút - odkvap maxi prírodná Al</t>
  </si>
  <si>
    <t>kút - odkvap maxi elox striebro</t>
  </si>
  <si>
    <t>kút - odkvap maxi tmavo hnedý Al</t>
  </si>
  <si>
    <t>kút - odkvap maxi šedá Al</t>
  </si>
  <si>
    <t>spojka k odkvapu maxi A/B prírodná</t>
  </si>
  <si>
    <t>spojka k odkvapu maxi /B/ striebro Al</t>
  </si>
  <si>
    <t>spojka k odkvapu maxi /A/ tmavo hnedá Al</t>
  </si>
  <si>
    <t>spojka k odkvapu maxi /A/ šedá Al</t>
  </si>
  <si>
    <t>okapový profil Al 2 m priamy - 0,6 mm biely</t>
  </si>
  <si>
    <t>191.2001</t>
  </si>
  <si>
    <t>okapový profil Al 2 m priamy - 0,6 mm hnedý</t>
  </si>
  <si>
    <t>191.1002</t>
  </si>
  <si>
    <t>okapový profil Al 2 m priamy - 0,6 mm šedý</t>
  </si>
  <si>
    <t>191.1003</t>
  </si>
  <si>
    <t>roh k okapu Al rohový 1x1 m - 0,6 mm biely</t>
  </si>
  <si>
    <t>192.1001</t>
  </si>
  <si>
    <t>roh k okapu Al rohový 1x1 m - 0,6 mm hnedý</t>
  </si>
  <si>
    <t>192.1002</t>
  </si>
  <si>
    <t>roh k okapu Al rohový 1x1 m - 0,6 mm šedý</t>
  </si>
  <si>
    <t>192.1003</t>
  </si>
  <si>
    <t>spojka k okapu - 0,6 mm biely</t>
  </si>
  <si>
    <t>195.0101</t>
  </si>
  <si>
    <t>spojka k okapu - 0,6 mm hnedý</t>
  </si>
  <si>
    <t>195.0102</t>
  </si>
  <si>
    <t>spojka k okapu - 0,6 mm šedý</t>
  </si>
  <si>
    <t>195.0103</t>
  </si>
  <si>
    <t>balkónový profil tvarovací Al prírodný 2,5 m</t>
  </si>
  <si>
    <t>okapový profil DRIP hnedý 2,5 m</t>
  </si>
  <si>
    <t>okapový profil DRIP šedý 2,5 m</t>
  </si>
  <si>
    <t>roh okapu DRIP Hnedý</t>
  </si>
  <si>
    <t>roh okapu DRIP Šedý</t>
  </si>
  <si>
    <t>kút - odkvapu DRIP Hnedý</t>
  </si>
  <si>
    <t>kút - odkvapu DRIP Šedý</t>
  </si>
  <si>
    <t>spojka k okapu DRIP Hnedý</t>
  </si>
  <si>
    <t>spojka k okapu DRIP Šedý</t>
  </si>
  <si>
    <t>webertec Superflex B240</t>
  </si>
  <si>
    <t>S TEC 006</t>
  </si>
  <si>
    <t>webersys 982</t>
  </si>
  <si>
    <t>SYS 001</t>
  </si>
  <si>
    <t>15 (50m x 30cm)</t>
  </si>
  <si>
    <t>Nerezová lyžica rohová</t>
  </si>
  <si>
    <t>Špeciálna zubová stierka</t>
  </si>
  <si>
    <t>tesniaca páska na vonkajší a vnútorný roh</t>
  </si>
  <si>
    <t>141004 vonkajší kút</t>
  </si>
  <si>
    <t>141005 vnútorný kút</t>
  </si>
  <si>
    <t>Nerezové hladidlo 3 mm</t>
  </si>
  <si>
    <t>N 8641</t>
  </si>
  <si>
    <t>tesniaca páska BE 14 10m</t>
  </si>
  <si>
    <t>tesniaca páska BE 14 50m</t>
  </si>
  <si>
    <t>webertec 30</t>
  </si>
  <si>
    <t>SR TEC 30</t>
  </si>
  <si>
    <t>DPM</t>
  </si>
  <si>
    <t>butylová páska</t>
  </si>
  <si>
    <t>BUP</t>
  </si>
  <si>
    <t>webersys aplikačná pištoľ</t>
  </si>
  <si>
    <t>WSH</t>
  </si>
  <si>
    <t>weberbat výstuž GRID 120 50m</t>
  </si>
  <si>
    <t>G120</t>
  </si>
  <si>
    <t>weberbat výstuž GRID 120 20m</t>
  </si>
  <si>
    <t>G120/20</t>
  </si>
  <si>
    <t>Ochranná sieť na lešenie, rozmer 14,2x2,6 m (55g/m2)</t>
  </si>
  <si>
    <t>Pracovné nohavice s potlačou Weber, biele, veľkosť 50, 52, 54, 56, 58, 60</t>
  </si>
  <si>
    <t>WT003</t>
  </si>
  <si>
    <t>Šiltovka Weber</t>
  </si>
  <si>
    <t>WT014</t>
  </si>
  <si>
    <t>Polokošeľa Weber s výšivkou, žltá</t>
  </si>
  <si>
    <t>WT020</t>
  </si>
  <si>
    <t>Klobúčik s potlačou Weber</t>
  </si>
  <si>
    <t>WT001</t>
  </si>
  <si>
    <t>Vzorkovník škárovacích hmôt</t>
  </si>
  <si>
    <t>WT021</t>
  </si>
  <si>
    <t>Fyzický vzorkovník omietok weberpas (sada = 2ks)</t>
  </si>
  <si>
    <t>WT006</t>
  </si>
  <si>
    <t>sada</t>
  </si>
  <si>
    <t>Fyzický vzorkovník dizajnových omietok</t>
  </si>
  <si>
    <t>WT007</t>
  </si>
  <si>
    <t>Fyzický vzorkovník dekoratívnych omietok</t>
  </si>
  <si>
    <t>WT022</t>
  </si>
  <si>
    <t>Vzorkovník farieb weber color.line</t>
  </si>
  <si>
    <t>WT008</t>
  </si>
  <si>
    <t>Mikina Weber, mix farieb, veľkosť L, XL</t>
  </si>
  <si>
    <t>WT009</t>
  </si>
  <si>
    <t>Reklamná tabuľa Weber, rozmer 120x250 cm</t>
  </si>
  <si>
    <t>WT010</t>
  </si>
  <si>
    <t>Plážová vlajka Weber (rozmer vlajky 60x220 cm, celková výška 260 cm, stožiar s taškou, oceľová doska 33x33 cm)</t>
  </si>
  <si>
    <t>WT011</t>
  </si>
  <si>
    <t>Rollup s potlačou Weber (strieborný, 85x200 cm)</t>
  </si>
  <si>
    <t>WT012</t>
  </si>
  <si>
    <t>Zástava Weber na reklamný stožiar (100x200 cm)</t>
  </si>
  <si>
    <t>WT013</t>
  </si>
  <si>
    <t>návrh</t>
  </si>
  <si>
    <t xml:space="preserve">Diagnostika podlahových povrchov: Skúška prídržnosti , 10 terčov </t>
  </si>
  <si>
    <t>WT023</t>
  </si>
  <si>
    <t xml:space="preserve">Nedeštruktívna skúška pevnosti betónu tvrdomerom,  1 plocha </t>
  </si>
  <si>
    <t>WT016</t>
  </si>
  <si>
    <t xml:space="preserve">Meranie vlhkosti metódou CM, 1 plocha </t>
  </si>
  <si>
    <t>WT017</t>
  </si>
  <si>
    <t>Farebné štúdio</t>
  </si>
  <si>
    <t>WT018</t>
  </si>
  <si>
    <t>Termovízne meranie</t>
  </si>
  <si>
    <t>WT019</t>
  </si>
  <si>
    <t>meranie</t>
  </si>
  <si>
    <t>Produkt</t>
  </si>
  <si>
    <r>
      <t>weberthem mínus 7 - zimná lepiaca a výstužná malta na báze cementu, až do -7°</t>
    </r>
    <r>
      <rPr>
        <sz val="9.9"/>
        <rFont val="Weber"/>
        <charset val="238"/>
      </rPr>
      <t>C</t>
    </r>
  </si>
  <si>
    <r>
      <t xml:space="preserve"> </t>
    </r>
    <r>
      <rPr>
        <sz val="9"/>
        <rFont val="Weber"/>
        <charset val="238"/>
      </rPr>
      <t>STR U 2G 315</t>
    </r>
  </si>
  <si>
    <r>
      <t xml:space="preserve"> </t>
    </r>
    <r>
      <rPr>
        <sz val="9"/>
        <rFont val="Weber"/>
        <charset val="238"/>
      </rPr>
      <t>STR U 2G 335</t>
    </r>
  </si>
  <si>
    <r>
      <t xml:space="preserve"> </t>
    </r>
    <r>
      <rPr>
        <sz val="9"/>
        <rFont val="Weber"/>
        <charset val="238"/>
      </rPr>
      <t>STR U 2G 375</t>
    </r>
  </si>
  <si>
    <r>
      <t xml:space="preserve"> </t>
    </r>
    <r>
      <rPr>
        <sz val="9"/>
        <rFont val="Weber"/>
        <charset val="238"/>
      </rPr>
      <t>STR U 2G 395</t>
    </r>
  </si>
  <si>
    <r>
      <t xml:space="preserve"> </t>
    </r>
    <r>
      <rPr>
        <sz val="9"/>
        <rFont val="Weber"/>
        <charset val="238"/>
      </rPr>
      <t>STR U 2G 415</t>
    </r>
  </si>
  <si>
    <r>
      <t xml:space="preserve"> </t>
    </r>
    <r>
      <rPr>
        <sz val="9"/>
        <rFont val="Weber"/>
        <charset val="238"/>
      </rPr>
      <t>STR U 2G 435</t>
    </r>
  </si>
  <si>
    <r>
      <t xml:space="preserve"> </t>
    </r>
    <r>
      <rPr>
        <sz val="9"/>
        <rFont val="Weber"/>
        <charset val="238"/>
      </rPr>
      <t>STR U 2G 455</t>
    </r>
  </si>
  <si>
    <t>Produktový kód</t>
  </si>
  <si>
    <t>Okenné profily</t>
  </si>
  <si>
    <t>Bosážne a drážkové profily</t>
  </si>
  <si>
    <t>Rohové profily</t>
  </si>
  <si>
    <t>Soklové profily a okapničky</t>
  </si>
  <si>
    <t>Dilatačné profily</t>
  </si>
  <si>
    <t>Sieťky zo sklenných vlákien</t>
  </si>
  <si>
    <t>Balenie</t>
  </si>
  <si>
    <t>Rozperné kotvy</t>
  </si>
  <si>
    <t>Balkónové profily</t>
  </si>
  <si>
    <t>Lepiace a výstužné malty</t>
  </si>
  <si>
    <t>Tenkovrstvové pastovité omietky</t>
  </si>
  <si>
    <t>Podkladový náter pre tenkovrstvové omietky</t>
  </si>
  <si>
    <t>Dekoratívne a dizajnové omietky</t>
  </si>
  <si>
    <t>Minerálne šľachtené omietky</t>
  </si>
  <si>
    <t>Fasádne nátery</t>
  </si>
  <si>
    <t>Vnútorné nátery</t>
  </si>
  <si>
    <t>Príslušenstvo a doplnkové materiály pre fasády</t>
  </si>
  <si>
    <t>Antigraffiti systém</t>
  </si>
  <si>
    <t>Lepidlá na obklady a dlažby</t>
  </si>
  <si>
    <t>Škárovacie hmoty a tesniace tmely</t>
  </si>
  <si>
    <t>Hydroizolácie pod obklady a dlažby</t>
  </si>
  <si>
    <t>Podlahové hmoty</t>
  </si>
  <si>
    <t>Vyrovnávacie podlahové hmoty</t>
  </si>
  <si>
    <t>Podkladové nátery</t>
  </si>
  <si>
    <t>Epoxidové a polyuretánové nátery a stierky</t>
  </si>
  <si>
    <t>Základné omietkové a maltové zmesi</t>
  </si>
  <si>
    <t>Betónové zmesi a potery</t>
  </si>
  <si>
    <t>Murovacie malty</t>
  </si>
  <si>
    <t>Jadrové omietky</t>
  </si>
  <si>
    <t>Štukové stierky</t>
  </si>
  <si>
    <t>Sanačné omietky a technické malty</t>
  </si>
  <si>
    <t>Sanačné omietkové systémy</t>
  </si>
  <si>
    <t>Technické malty</t>
  </si>
  <si>
    <t>Injektáže</t>
  </si>
  <si>
    <t>Hydroizolácie základových konštrukcií</t>
  </si>
  <si>
    <t>Príslušenstvo pre ETICS</t>
  </si>
  <si>
    <t>Náradie a doplnkové materiály</t>
  </si>
  <si>
    <t>Náradie a príslušenstvo</t>
  </si>
  <si>
    <t>Doplnkové materiály a marketingová podpora</t>
  </si>
  <si>
    <t>Služby zákazníkom</t>
  </si>
  <si>
    <t>podľa spôsobu použitia</t>
  </si>
  <si>
    <t>Dĺžka</t>
  </si>
  <si>
    <t>Cena za ks bez DPH</t>
  </si>
  <si>
    <t>Cena za ks s DPH</t>
  </si>
  <si>
    <t>Cena/bm bez DPH</t>
  </si>
  <si>
    <t>Cena za m2 bez DPH</t>
  </si>
  <si>
    <t xml:space="preserve">Vzorka tenkovrstvovej omietky odtiene B-E </t>
  </si>
  <si>
    <t>Vzorka tenkovrstvovej omietky odtiene A</t>
  </si>
  <si>
    <t>Vzorka fasádneho náteru odtiene C-E</t>
  </si>
  <si>
    <t>Vzorka fasádneho náteru odtiene A-B</t>
  </si>
  <si>
    <t>webercol standard C1 T</t>
  </si>
  <si>
    <t>S608</t>
  </si>
  <si>
    <t>weberbat cementový poter - základný cementový poter</t>
  </si>
  <si>
    <t>BP420</t>
  </si>
  <si>
    <t>Nadokenný profil so skrytou okapničkou LTU / 2,5 m</t>
  </si>
  <si>
    <t>weber 700 - podkladový náter pod tenkovrstvové omietky weberpas, marmolit a fasádny náter silikónový, akrylátový a aquaBalance 5kg</t>
  </si>
  <si>
    <t>weber spojovací mostík 2 kg - disperzný podkladový náter na priame použitie nasiakavé aj nenasiakavé podklady</t>
  </si>
  <si>
    <t>weber spojovací mostík 5 kg - disperzný podkladový náter na priame použitie nasiakavé aj nenasiakavé podklady</t>
  </si>
  <si>
    <t>weber spojovací mostík 20 kg - disperzný podkladový náter na priame použitie nasiakavé aj nenasiakavé podklady</t>
  </si>
  <si>
    <t>weber spojovací mostík 2 kg - disperzný podkladový náter na priame použitie nasiakavé aj nenasiakvé podklady</t>
  </si>
  <si>
    <t>weber penetrácia 2 kg - podkladový náter na nasiakavé podklady, riediteľný 1:5 až 1:8</t>
  </si>
  <si>
    <t>weber penetrácia 5 kg - podkladový náter na nasiakavé podklady, riediteľný 1:5 až 1:8</t>
  </si>
  <si>
    <t>64/320</t>
  </si>
  <si>
    <t>weberton PROFI plus 25kg</t>
  </si>
  <si>
    <t>TPP25</t>
  </si>
  <si>
    <t>webermix sloupkobeton (stĺpkobetón) -  rýchlotuhnúci betón bez potreby miešania</t>
  </si>
  <si>
    <t>weberdur jadrová omietka 4 mm zrnitosť 0 - 4 mm, INT, EXT, hr. 10 - 25 mm</t>
  </si>
  <si>
    <t>weberdur jadrová omietka 1 mm - jadrová omietka, INT do 15 mm</t>
  </si>
  <si>
    <t>webercolor premium - cementová škárovacia hmota</t>
  </si>
  <si>
    <t>WCP + názov farby 5</t>
  </si>
  <si>
    <t>krabica 20 kg (4x5 kg)</t>
  </si>
  <si>
    <t>Cenník platný od 1. 8. 2022</t>
  </si>
  <si>
    <t>weber 700 - podkladový náter pod tenkovrstvové omietky weberpas, marmolit a fasádny náter silikónový, akrylátový a aquaBalance 16kg</t>
  </si>
  <si>
    <t>weber 703 - fluat - podkladový náter pod fasádny náter silikátový 16kg</t>
  </si>
  <si>
    <t>weberton aquaBalance 16kg</t>
  </si>
  <si>
    <t>weberton aquaBalance 16kg - A,B odtiene</t>
  </si>
  <si>
    <t>weberton silikátový - silikátový fasádny náter 16kg</t>
  </si>
  <si>
    <t>weberton silikátový - silikátový fasádny náter 16kg - A,B odtiene</t>
  </si>
  <si>
    <t>weberton silikónový fasádny náter 16kg</t>
  </si>
  <si>
    <t>weberton silikónový fasádny náter 16kg  - A,B odtiene</t>
  </si>
  <si>
    <t>weberton N - akrylátový fasádny náter 16kg</t>
  </si>
  <si>
    <t>weberton N - akrylátový fasádny náter 16kg - A,B odtiene</t>
  </si>
  <si>
    <t>24/384</t>
  </si>
  <si>
    <t>weber penetrácia 16 kg - podkladový náter na nasiakavé podklady, riediteľný 1:5 až 1:8</t>
  </si>
  <si>
    <t>VH716 16</t>
  </si>
  <si>
    <t>dilatačná páska 45-30x3mm 30m</t>
  </si>
  <si>
    <t>MVJ 310 25</t>
  </si>
  <si>
    <t>MVCJ 320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</si>
</sst>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\ &quot;€&quot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Book Antiqua CE"/>
      <charset val="238"/>
    </font>
    <font>
      <b/>
      <sz val="16"/>
      <name val="Weber"/>
      <charset val="238"/>
    </font>
    <font>
      <sz val="11"/>
      <color theme="1"/>
      <name val="Weber"/>
      <charset val="238"/>
    </font>
    <font>
      <b/>
      <sz val="24"/>
      <name val="Weber"/>
      <charset val="238"/>
    </font>
    <font>
      <sz val="9"/>
      <name val="Weber"/>
      <charset val="238"/>
    </font>
    <font>
      <sz val="9.9"/>
      <name val="Weber"/>
      <charset val="238"/>
    </font>
    <font>
      <sz val="10"/>
      <name val="Weber"/>
      <charset val="238"/>
    </font>
    <font>
      <b/>
      <sz val="11"/>
      <name val="Weber"/>
      <charset val="238"/>
    </font>
    <font>
      <b/>
      <sz val="9"/>
      <name val="Weber"/>
      <charset val="238"/>
    </font>
    <font>
      <sz val="9"/>
      <color theme="0"/>
      <name val="Weber"/>
      <charset val="238"/>
    </font>
    <font>
      <b/>
      <sz val="12"/>
      <color rgb="FFC00000"/>
      <name val="Weber"/>
      <charset val="238"/>
    </font>
    <font>
      <b/>
      <sz val="18"/>
      <color theme="0"/>
      <name val="Weber"/>
      <charset val="238"/>
    </font>
    <font>
      <b/>
      <sz val="16"/>
      <color theme="0"/>
      <name val="Weber"/>
      <charset val="238"/>
    </font>
    <font>
      <b/>
      <sz val="12"/>
      <color theme="9"/>
      <name val="Weber"/>
      <charset val="238"/>
    </font>
    <font>
      <b/>
      <sz val="12"/>
      <color theme="2" tint="-0.89999084444715716"/>
      <name val="Weber"/>
      <charset val="238"/>
    </font>
    <font>
      <b/>
      <sz val="12"/>
      <color rgb="FFCC60DE"/>
      <name val="Weber"/>
      <charset val="238"/>
    </font>
    <font>
      <b/>
      <sz val="12"/>
      <color theme="5" tint="-0.499984740745262"/>
      <name val="Weber"/>
      <charset val="238"/>
    </font>
    <font>
      <b/>
      <sz val="12"/>
      <color theme="5" tint="-0.249977111117893"/>
      <name val="Weber"/>
      <charset val="238"/>
    </font>
    <font>
      <b/>
      <sz val="12"/>
      <color rgb="FF00B0F0"/>
      <name val="Weber"/>
      <charset val="238"/>
    </font>
    <font>
      <sz val="9"/>
      <name val="Weber"/>
      <family val="3"/>
    </font>
    <font>
      <sz val="9"/>
      <color theme="0"/>
      <name val="Weber"/>
      <family val="3"/>
    </font>
    <font>
      <sz val="8"/>
      <name val="Calibri"/>
      <family val="2"/>
      <scheme val="minor"/>
    </font>
    <font>
      <b/>
      <sz val="16"/>
      <name val="Weber"/>
      <family val="3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D93E9"/>
        <bgColor indexed="64"/>
      </patternFill>
    </fill>
    <fill>
      <patternFill patternType="solid">
        <fgColor rgb="FF9A680E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76">
    <xf numFmtId="0" fontId="0" fillId="0" borderId="0" xfId="0"/>
    <xf numFmtId="0" fontId="5" fillId="0" borderId="0" xfId="0" applyFont="1"/>
    <xf numFmtId="0" fontId="5" fillId="3" borderId="0" xfId="0" applyFont="1" applyFill="1"/>
    <xf numFmtId="0" fontId="9" fillId="0" borderId="0" xfId="0" applyFont="1"/>
    <xf numFmtId="10" fontId="5" fillId="0" borderId="0" xfId="2" applyNumberFormat="1" applyFont="1"/>
    <xf numFmtId="0" fontId="5" fillId="0" borderId="0" xfId="1" applyNumberFormat="1" applyFont="1" applyAlignment="1">
      <alignment horizontal="center" vertical="center"/>
    </xf>
    <xf numFmtId="0" fontId="5" fillId="0" borderId="4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2" xfId="0" applyFont="1" applyBorder="1"/>
    <xf numFmtId="49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2" fillId="8" borderId="8" xfId="0" applyNumberFormat="1" applyFont="1" applyFill="1" applyBorder="1" applyAlignment="1" applyProtection="1">
      <alignment horizontal="center" vertical="center"/>
      <protection hidden="1"/>
    </xf>
    <xf numFmtId="2" fontId="12" fillId="8" borderId="11" xfId="0" applyNumberFormat="1" applyFont="1" applyFill="1" applyBorder="1" applyAlignment="1" applyProtection="1">
      <alignment horizontal="center" vertical="center" wrapText="1"/>
      <protection hidden="1"/>
    </xf>
    <xf numFmtId="2" fontId="12" fillId="8" borderId="12" xfId="2" applyNumberFormat="1" applyFont="1" applyFill="1" applyBorder="1" applyAlignment="1" applyProtection="1">
      <alignment horizontal="center" vertical="center"/>
      <protection hidden="1"/>
    </xf>
    <xf numFmtId="165" fontId="7" fillId="3" borderId="21" xfId="1" applyNumberFormat="1" applyFont="1" applyFill="1" applyBorder="1" applyAlignment="1" applyProtection="1">
      <alignment horizontal="center" vertical="center" wrapText="1"/>
      <protection hidden="1"/>
    </xf>
    <xf numFmtId="49" fontId="11" fillId="10" borderId="5" xfId="0" applyNumberFormat="1" applyFont="1" applyFill="1" applyBorder="1" applyAlignment="1" applyProtection="1">
      <alignment horizontal="left" vertical="center"/>
      <protection hidden="1"/>
    </xf>
    <xf numFmtId="49" fontId="7" fillId="6" borderId="12" xfId="0" applyNumberFormat="1" applyFont="1" applyFill="1" applyBorder="1" applyAlignment="1" applyProtection="1">
      <alignment horizontal="center" vertical="center"/>
      <protection hidden="1"/>
    </xf>
    <xf numFmtId="49" fontId="7" fillId="6" borderId="13" xfId="0" applyNumberFormat="1" applyFont="1" applyFill="1" applyBorder="1" applyAlignment="1" applyProtection="1">
      <alignment horizontal="center" vertical="center"/>
      <protection hidden="1"/>
    </xf>
    <xf numFmtId="49" fontId="7" fillId="6" borderId="11" xfId="0" applyNumberFormat="1" applyFont="1" applyFill="1" applyBorder="1" applyAlignment="1" applyProtection="1">
      <alignment horizontal="center" vertical="center"/>
      <protection hidden="1"/>
    </xf>
    <xf numFmtId="49" fontId="7" fillId="6" borderId="22" xfId="0" applyNumberFormat="1" applyFont="1" applyFill="1" applyBorder="1" applyAlignment="1" applyProtection="1">
      <alignment horizontal="center" vertical="center"/>
      <protection hidden="1"/>
    </xf>
    <xf numFmtId="49" fontId="7" fillId="6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49" fontId="7" fillId="0" borderId="23" xfId="0" applyNumberFormat="1" applyFont="1" applyFill="1" applyBorder="1" applyAlignment="1" applyProtection="1">
      <alignment horizontal="center" vertical="center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 applyProtection="1">
      <alignment horizontal="center" vertical="center"/>
      <protection hidden="1"/>
    </xf>
    <xf numFmtId="49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Alignment="1">
      <alignment vertical="center"/>
    </xf>
    <xf numFmtId="0" fontId="5" fillId="0" borderId="0" xfId="0" applyFont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8" xfId="0" applyFont="1" applyBorder="1" applyProtection="1"/>
    <xf numFmtId="0" fontId="5" fillId="0" borderId="11" xfId="0" applyFont="1" applyBorder="1" applyProtection="1"/>
    <xf numFmtId="0" fontId="5" fillId="0" borderId="13" xfId="0" applyFont="1" applyBorder="1" applyProtection="1"/>
    <xf numFmtId="0" fontId="5" fillId="0" borderId="16" xfId="0" applyFont="1" applyBorder="1" applyProtection="1"/>
    <xf numFmtId="0" fontId="5" fillId="0" borderId="19" xfId="0" applyFont="1" applyBorder="1" applyProtection="1"/>
    <xf numFmtId="49" fontId="10" fillId="2" borderId="20" xfId="0" applyNumberFormat="1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</xf>
    <xf numFmtId="49" fontId="10" fillId="2" borderId="7" xfId="0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7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Protection="1"/>
    <xf numFmtId="49" fontId="11" fillId="10" borderId="5" xfId="0" applyNumberFormat="1" applyFont="1" applyFill="1" applyBorder="1" applyAlignment="1" applyProtection="1">
      <alignment horizontal="left" vertical="center"/>
    </xf>
    <xf numFmtId="49" fontId="7" fillId="6" borderId="12" xfId="0" applyNumberFormat="1" applyFont="1" applyFill="1" applyBorder="1" applyAlignment="1" applyProtection="1">
      <alignment horizontal="center" vertical="center"/>
    </xf>
    <xf numFmtId="49" fontId="7" fillId="0" borderId="23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165" fontId="7" fillId="3" borderId="21" xfId="1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</xf>
    <xf numFmtId="3" fontId="7" fillId="0" borderId="24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49" fontId="7" fillId="6" borderId="13" xfId="0" applyNumberFormat="1" applyFont="1" applyFill="1" applyBorder="1" applyAlignment="1" applyProtection="1">
      <alignment horizontal="center" vertical="center"/>
    </xf>
    <xf numFmtId="0" fontId="5" fillId="0" borderId="17" xfId="0" applyFont="1" applyBorder="1" applyProtection="1"/>
    <xf numFmtId="49" fontId="7" fillId="6" borderId="11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Protection="1"/>
    <xf numFmtId="3" fontId="7" fillId="0" borderId="16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165" fontId="7" fillId="3" borderId="16" xfId="1" applyNumberFormat="1" applyFont="1" applyFill="1" applyBorder="1" applyAlignment="1" applyProtection="1">
      <alignment horizontal="center" vertical="center" wrapText="1"/>
    </xf>
    <xf numFmtId="49" fontId="7" fillId="6" borderId="22" xfId="0" applyNumberFormat="1" applyFont="1" applyFill="1" applyBorder="1" applyAlignment="1" applyProtection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7" fillId="6" borderId="19" xfId="0" applyNumberFormat="1" applyFont="1" applyFill="1" applyBorder="1" applyAlignment="1" applyProtection="1">
      <alignment horizontal="center" vertical="center"/>
    </xf>
    <xf numFmtId="165" fontId="7" fillId="0" borderId="21" xfId="1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16" fillId="3" borderId="3" xfId="0" applyNumberFormat="1" applyFont="1" applyFill="1" applyBorder="1" applyAlignment="1" applyProtection="1">
      <alignment horizontal="left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0" fontId="10" fillId="3" borderId="16" xfId="0" applyNumberFormat="1" applyFont="1" applyFill="1" applyBorder="1" applyAlignment="1" applyProtection="1">
      <alignment horizontal="center" vertical="center" wrapText="1"/>
    </xf>
    <xf numFmtId="0" fontId="10" fillId="3" borderId="14" xfId="1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8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49" fontId="17" fillId="3" borderId="3" xfId="0" applyNumberFormat="1" applyFont="1" applyFill="1" applyBorder="1" applyAlignment="1" applyProtection="1">
      <alignment horizontal="left" vertical="center" wrapText="1"/>
    </xf>
    <xf numFmtId="10" fontId="5" fillId="0" borderId="0" xfId="2" applyNumberFormat="1" applyFont="1" applyProtection="1"/>
    <xf numFmtId="49" fontId="7" fillId="0" borderId="25" xfId="0" applyNumberFormat="1" applyFont="1" applyFill="1" applyBorder="1" applyAlignment="1" applyProtection="1">
      <alignment horizontal="center" vertical="center"/>
    </xf>
    <xf numFmtId="3" fontId="7" fillId="0" borderId="25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165" fontId="7" fillId="3" borderId="26" xfId="1" applyNumberFormat="1" applyFont="1" applyFill="1" applyBorder="1" applyAlignment="1" applyProtection="1">
      <alignment horizontal="center" vertical="center" wrapText="1"/>
    </xf>
    <xf numFmtId="49" fontId="18" fillId="3" borderId="3" xfId="0" applyNumberFormat="1" applyFont="1" applyFill="1" applyBorder="1" applyAlignment="1" applyProtection="1">
      <alignment horizontal="left" vertical="center" wrapText="1"/>
    </xf>
    <xf numFmtId="49" fontId="20" fillId="3" borderId="3" xfId="0" applyNumberFormat="1" applyFont="1" applyFill="1" applyBorder="1" applyAlignment="1" applyProtection="1">
      <alignment horizontal="left" vertical="center" wrapText="1"/>
    </xf>
    <xf numFmtId="49" fontId="19" fillId="3" borderId="3" xfId="0" applyNumberFormat="1" applyFont="1" applyFill="1" applyBorder="1" applyAlignment="1" applyProtection="1">
      <alignment horizontal="left" vertical="center" wrapText="1"/>
    </xf>
    <xf numFmtId="49" fontId="21" fillId="3" borderId="3" xfId="0" applyNumberFormat="1" applyFont="1" applyFill="1" applyBorder="1" applyAlignment="1" applyProtection="1">
      <alignment horizontal="left" vertical="center" wrapText="1"/>
    </xf>
    <xf numFmtId="49" fontId="13" fillId="3" borderId="3" xfId="0" applyNumberFormat="1" applyFont="1" applyFill="1" applyBorder="1" applyAlignment="1" applyProtection="1">
      <alignment horizontal="left" vertical="center" wrapText="1"/>
    </xf>
    <xf numFmtId="49" fontId="10" fillId="3" borderId="0" xfId="0" applyNumberFormat="1" applyFont="1" applyFill="1" applyBorder="1" applyAlignment="1" applyProtection="1">
      <alignment horizontal="center" vertical="center" wrapText="1"/>
    </xf>
    <xf numFmtId="49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 wrapText="1"/>
    </xf>
    <xf numFmtId="0" fontId="10" fillId="3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1" applyNumberFormat="1" applyFont="1" applyAlignment="1" applyProtection="1">
      <alignment horizontal="center" vertical="center"/>
    </xf>
    <xf numFmtId="49" fontId="11" fillId="10" borderId="3" xfId="0" applyNumberFormat="1" applyFont="1" applyFill="1" applyBorder="1" applyAlignment="1" applyProtection="1">
      <alignment horizontal="left" vertical="center"/>
    </xf>
    <xf numFmtId="165" fontId="7" fillId="3" borderId="14" xfId="1" applyNumberFormat="1" applyFont="1" applyFill="1" applyBorder="1" applyAlignment="1" applyProtection="1">
      <alignment horizontal="center" vertical="center" wrapText="1"/>
    </xf>
    <xf numFmtId="49" fontId="7" fillId="3" borderId="21" xfId="1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/>
    </xf>
    <xf numFmtId="166" fontId="10" fillId="3" borderId="0" xfId="0" applyNumberFormat="1" applyFont="1" applyFill="1" applyBorder="1" applyAlignment="1" applyProtection="1">
      <alignment horizontal="center" vertical="center" wrapText="1"/>
    </xf>
    <xf numFmtId="166" fontId="10" fillId="2" borderId="8" xfId="0" applyNumberFormat="1" applyFont="1" applyFill="1" applyBorder="1" applyAlignment="1" applyProtection="1">
      <alignment horizontal="center" vertical="center" wrapText="1"/>
    </xf>
    <xf numFmtId="166" fontId="5" fillId="0" borderId="12" xfId="0" applyNumberFormat="1" applyFont="1" applyBorder="1" applyAlignment="1">
      <alignment vertical="center"/>
    </xf>
    <xf numFmtId="166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23" xfId="0" applyNumberFormat="1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Alignment="1">
      <alignment vertical="center"/>
    </xf>
    <xf numFmtId="49" fontId="22" fillId="6" borderId="12" xfId="0" applyNumberFormat="1" applyFont="1" applyFill="1" applyBorder="1" applyAlignment="1" applyProtection="1">
      <alignment horizontal="center" vertical="center" wrapText="1"/>
    </xf>
    <xf numFmtId="49" fontId="22" fillId="0" borderId="23" xfId="0" applyNumberFormat="1" applyFont="1" applyFill="1" applyBorder="1" applyAlignment="1" applyProtection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167" fontId="5" fillId="0" borderId="12" xfId="0" applyNumberFormat="1" applyFont="1" applyBorder="1" applyProtection="1"/>
    <xf numFmtId="167" fontId="10" fillId="2" borderId="7" xfId="0" applyNumberFormat="1" applyFont="1" applyFill="1" applyBorder="1" applyAlignment="1" applyProtection="1">
      <alignment horizontal="center" vertical="center" wrapText="1"/>
    </xf>
    <xf numFmtId="167" fontId="12" fillId="8" borderId="8" xfId="0" applyNumberFormat="1" applyFont="1" applyFill="1" applyBorder="1" applyAlignment="1" applyProtection="1">
      <alignment horizontal="center" vertical="center"/>
    </xf>
    <xf numFmtId="167" fontId="12" fillId="8" borderId="12" xfId="0" applyNumberFormat="1" applyFont="1" applyFill="1" applyBorder="1" applyAlignment="1" applyProtection="1">
      <alignment horizontal="center" vertical="center"/>
    </xf>
    <xf numFmtId="167" fontId="12" fillId="8" borderId="11" xfId="0" applyNumberFormat="1" applyFont="1" applyFill="1" applyBorder="1" applyAlignment="1" applyProtection="1">
      <alignment horizontal="center" vertical="center"/>
    </xf>
    <xf numFmtId="167" fontId="12" fillId="8" borderId="9" xfId="0" applyNumberFormat="1" applyFont="1" applyFill="1" applyBorder="1" applyAlignment="1" applyProtection="1">
      <alignment horizontal="center" vertical="center"/>
    </xf>
    <xf numFmtId="167" fontId="10" fillId="3" borderId="8" xfId="0" applyNumberFormat="1" applyFont="1" applyFill="1" applyBorder="1" applyAlignment="1" applyProtection="1">
      <alignment horizontal="center" vertical="center" wrapText="1"/>
    </xf>
    <xf numFmtId="167" fontId="10" fillId="2" borderId="8" xfId="0" applyNumberFormat="1" applyFont="1" applyFill="1" applyBorder="1" applyAlignment="1" applyProtection="1">
      <alignment horizontal="center" vertical="center" wrapText="1"/>
    </xf>
    <xf numFmtId="167" fontId="12" fillId="8" borderId="7" xfId="0" applyNumberFormat="1" applyFont="1" applyFill="1" applyBorder="1" applyAlignment="1" applyProtection="1">
      <alignment horizontal="center" vertical="center"/>
    </xf>
    <xf numFmtId="167" fontId="23" fillId="8" borderId="8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 applyProtection="1">
      <alignment horizontal="center" vertical="center" wrapText="1"/>
    </xf>
    <xf numFmtId="167" fontId="5" fillId="0" borderId="4" xfId="0" applyNumberFormat="1" applyFont="1" applyBorder="1" applyProtection="1"/>
    <xf numFmtId="167" fontId="5" fillId="0" borderId="0" xfId="0" applyNumberFormat="1" applyFont="1" applyBorder="1" applyProtection="1"/>
    <xf numFmtId="167" fontId="5" fillId="0" borderId="8" xfId="0" applyNumberFormat="1" applyFont="1" applyBorder="1" applyProtection="1"/>
    <xf numFmtId="167" fontId="12" fillId="8" borderId="11" xfId="0" applyNumberFormat="1" applyFont="1" applyFill="1" applyBorder="1" applyAlignment="1" applyProtection="1">
      <alignment horizontal="center" vertical="center" wrapText="1"/>
    </xf>
    <xf numFmtId="167" fontId="12" fillId="8" borderId="8" xfId="0" applyNumberFormat="1" applyFont="1" applyFill="1" applyBorder="1" applyAlignment="1" applyProtection="1">
      <alignment horizontal="center" vertical="center" wrapText="1"/>
    </xf>
    <xf numFmtId="167" fontId="12" fillId="8" borderId="10" xfId="0" applyNumberFormat="1" applyFont="1" applyFill="1" applyBorder="1" applyAlignment="1" applyProtection="1">
      <alignment horizontal="center" vertical="center" wrapText="1"/>
    </xf>
    <xf numFmtId="167" fontId="12" fillId="8" borderId="13" xfId="0" applyNumberFormat="1" applyFont="1" applyFill="1" applyBorder="1" applyAlignment="1" applyProtection="1">
      <alignment horizontal="center" vertical="center" wrapText="1"/>
    </xf>
    <xf numFmtId="167" fontId="5" fillId="0" borderId="0" xfId="0" applyNumberFormat="1" applyFont="1" applyProtection="1"/>
    <xf numFmtId="167" fontId="10" fillId="2" borderId="9" xfId="0" applyNumberFormat="1" applyFont="1" applyFill="1" applyBorder="1" applyAlignment="1" applyProtection="1">
      <alignment horizontal="center" vertical="center" wrapText="1"/>
    </xf>
    <xf numFmtId="167" fontId="12" fillId="8" borderId="12" xfId="2" applyNumberFormat="1" applyFont="1" applyFill="1" applyBorder="1" applyAlignment="1" applyProtection="1">
      <alignment horizontal="center" vertical="center"/>
    </xf>
    <xf numFmtId="167" fontId="12" fillId="8" borderId="13" xfId="2" applyNumberFormat="1" applyFont="1" applyFill="1" applyBorder="1" applyAlignment="1" applyProtection="1">
      <alignment horizontal="center" vertical="center"/>
    </xf>
    <xf numFmtId="167" fontId="12" fillId="8" borderId="11" xfId="2" applyNumberFormat="1" applyFont="1" applyFill="1" applyBorder="1" applyAlignment="1" applyProtection="1">
      <alignment horizontal="center" vertical="center"/>
    </xf>
    <xf numFmtId="167" fontId="10" fillId="3" borderId="11" xfId="0" applyNumberFormat="1" applyFont="1" applyFill="1" applyBorder="1" applyAlignment="1" applyProtection="1">
      <alignment horizontal="center" vertical="center" wrapText="1"/>
    </xf>
    <xf numFmtId="167" fontId="12" fillId="8" borderId="19" xfId="2" applyNumberFormat="1" applyFont="1" applyFill="1" applyBorder="1" applyAlignment="1" applyProtection="1">
      <alignment horizontal="center" vertical="center"/>
    </xf>
    <xf numFmtId="167" fontId="15" fillId="3" borderId="16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49" fontId="14" fillId="7" borderId="5" xfId="0" applyNumberFormat="1" applyFont="1" applyFill="1" applyBorder="1" applyAlignment="1" applyProtection="1">
      <alignment horizontal="left" vertical="center"/>
    </xf>
    <xf numFmtId="49" fontId="14" fillId="7" borderId="16" xfId="0" applyNumberFormat="1" applyFont="1" applyFill="1" applyBorder="1" applyAlignment="1" applyProtection="1">
      <alignment horizontal="left" vertical="center"/>
    </xf>
    <xf numFmtId="49" fontId="14" fillId="9" borderId="1" xfId="0" applyNumberFormat="1" applyFont="1" applyFill="1" applyBorder="1" applyAlignment="1" applyProtection="1">
      <alignment horizontal="left" vertical="center"/>
    </xf>
    <xf numFmtId="49" fontId="14" fillId="9" borderId="2" xfId="0" applyNumberFormat="1" applyFont="1" applyFill="1" applyBorder="1" applyAlignment="1" applyProtection="1">
      <alignment horizontal="left" vertical="center"/>
    </xf>
    <xf numFmtId="49" fontId="14" fillId="12" borderId="5" xfId="0" applyNumberFormat="1" applyFont="1" applyFill="1" applyBorder="1" applyAlignment="1" applyProtection="1">
      <alignment horizontal="left" vertical="center"/>
    </xf>
    <xf numFmtId="49" fontId="14" fillId="12" borderId="16" xfId="0" applyNumberFormat="1" applyFont="1" applyFill="1" applyBorder="1" applyAlignment="1" applyProtection="1">
      <alignment horizontal="left" vertical="center"/>
    </xf>
    <xf numFmtId="49" fontId="14" fillId="16" borderId="5" xfId="0" applyNumberFormat="1" applyFont="1" applyFill="1" applyBorder="1" applyAlignment="1" applyProtection="1">
      <alignment horizontal="left" vertical="center"/>
    </xf>
    <xf numFmtId="49" fontId="14" fillId="16" borderId="16" xfId="0" applyNumberFormat="1" applyFont="1" applyFill="1" applyBorder="1" applyAlignment="1" applyProtection="1">
      <alignment horizontal="left" vertical="center"/>
    </xf>
    <xf numFmtId="49" fontId="25" fillId="0" borderId="5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14" fillId="5" borderId="5" xfId="0" applyNumberFormat="1" applyFont="1" applyFill="1" applyBorder="1" applyAlignment="1" applyProtection="1">
      <alignment horizontal="left" vertical="center"/>
    </xf>
    <xf numFmtId="49" fontId="14" fillId="5" borderId="16" xfId="0" applyNumberFormat="1" applyFont="1" applyFill="1" applyBorder="1" applyAlignment="1" applyProtection="1">
      <alignment horizontal="left" vertical="center"/>
    </xf>
    <xf numFmtId="49" fontId="14" fillId="11" borderId="5" xfId="0" applyNumberFormat="1" applyFont="1" applyFill="1" applyBorder="1" applyAlignment="1" applyProtection="1">
      <alignment horizontal="left" vertical="center"/>
    </xf>
    <xf numFmtId="49" fontId="14" fillId="11" borderId="16" xfId="0" applyNumberFormat="1" applyFont="1" applyFill="1" applyBorder="1" applyAlignment="1" applyProtection="1">
      <alignment horizontal="left" vertical="center"/>
    </xf>
    <xf numFmtId="49" fontId="14" fillId="13" borderId="5" xfId="0" applyNumberFormat="1" applyFont="1" applyFill="1" applyBorder="1" applyAlignment="1" applyProtection="1">
      <alignment horizontal="left" vertical="center"/>
    </xf>
    <xf numFmtId="49" fontId="14" fillId="13" borderId="16" xfId="0" applyNumberFormat="1" applyFont="1" applyFill="1" applyBorder="1" applyAlignment="1" applyProtection="1">
      <alignment horizontal="left" vertical="center"/>
    </xf>
    <xf numFmtId="49" fontId="14" fillId="14" borderId="5" xfId="0" applyNumberFormat="1" applyFont="1" applyFill="1" applyBorder="1" applyAlignment="1" applyProtection="1">
      <alignment horizontal="left" vertical="center"/>
    </xf>
    <xf numFmtId="49" fontId="14" fillId="14" borderId="16" xfId="0" applyNumberFormat="1" applyFont="1" applyFill="1" applyBorder="1" applyAlignment="1" applyProtection="1">
      <alignment horizontal="left" vertical="center"/>
    </xf>
    <xf numFmtId="49" fontId="14" fillId="15" borderId="5" xfId="0" applyNumberFormat="1" applyFont="1" applyFill="1" applyBorder="1" applyAlignment="1" applyProtection="1">
      <alignment horizontal="left" vertical="center"/>
    </xf>
    <xf numFmtId="49" fontId="14" fillId="15" borderId="16" xfId="0" applyNumberFormat="1" applyFont="1" applyFill="1" applyBorder="1" applyAlignment="1" applyProtection="1">
      <alignment horizontal="left" vertical="center"/>
    </xf>
    <xf numFmtId="49" fontId="14" fillId="4" borderId="5" xfId="0" applyNumberFormat="1" applyFont="1" applyFill="1" applyBorder="1" applyAlignment="1" applyProtection="1">
      <alignment horizontal="left" vertical="center"/>
    </xf>
    <xf numFmtId="49" fontId="14" fillId="4" borderId="16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25" fillId="0" borderId="5" xfId="0" applyNumberFormat="1" applyFont="1" applyFill="1" applyBorder="1" applyAlignment="1" applyProtection="1">
      <alignment horizontal="center" vertical="center"/>
      <protection hidden="1"/>
    </xf>
    <xf numFmtId="49" fontId="4" fillId="0" borderId="16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</cellXfs>
  <cellStyles count="5">
    <cellStyle name="Čiarka" xfId="1" builtinId="3"/>
    <cellStyle name="Normálna" xfId="0" builtinId="0"/>
    <cellStyle name="Normální 3" xfId="3" xr:uid="{00000000-0005-0000-0000-000002000000}"/>
    <cellStyle name="normální_Nabidkaspol" xfId="4" xr:uid="{00000000-0005-0000-0000-000003000000}"/>
    <cellStyle name="Percentá" xfId="2" builtinId="5"/>
  </cellStyles>
  <dxfs count="0"/>
  <tableStyles count="0" defaultTableStyle="TableStyleMedium2" defaultPivotStyle="PivotStyleLight16"/>
  <colors>
    <mruColors>
      <color rgb="FFCC60DE"/>
      <color rgb="FFCC0066"/>
      <color rgb="FFF8CB0C"/>
      <color rgb="FF69D8FF"/>
      <color rgb="FF9A680E"/>
      <color rgb="FFDD93E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5706981</xdr:colOff>
      <xdr:row>0</xdr:row>
      <xdr:rowOff>0</xdr:rowOff>
    </xdr:from>
    <xdr:to>
      <xdr:col>1</xdr:col>
      <xdr:colOff>1581777</xdr:colOff>
      <xdr:row>0</xdr:row>
      <xdr:rowOff>1341549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359"/>
        <a:stretch/>
      </xdr:blipFill>
      <xdr:spPr>
        <a:xfrm>
          <a:off x="5706981" y="0"/>
          <a:ext cx="3931448" cy="1341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6029207</xdr:colOff>
      <xdr:row>0</xdr:row>
      <xdr:rowOff>40309</xdr:rowOff>
    </xdr:from>
    <xdr:to>
      <xdr:col>3</xdr:col>
      <xdr:colOff>136354</xdr:colOff>
      <xdr:row>0</xdr:row>
      <xdr:rowOff>1381858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359"/>
        <a:stretch/>
      </xdr:blipFill>
      <xdr:spPr>
        <a:xfrm>
          <a:off x="6029207" y="40309"/>
          <a:ext cx="3833853" cy="134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490"/>
  <sheetViews>
    <sheetView tabSelected="1" zoomScale="89" zoomScaleNormal="89" workbookViewId="0">
      <selection activeCell="H214" sqref="H214"/>
    </sheetView>
  </sheetViews>
  <sheetFormatPr defaultColWidth="9.109375" defaultRowHeight="13.8"/>
  <cols>
    <col min="1" max="1" width="117.44140625" style="41" bestFit="1" customWidth="1"/>
    <col min="2" max="2" width="27.44140625" style="104" bestFit="1" customWidth="1"/>
    <col min="3" max="3" width="4.6640625" style="104" bestFit="1" customWidth="1"/>
    <col min="4" max="4" width="13.6640625" style="104" bestFit="1" customWidth="1"/>
    <col min="5" max="5" width="11.33203125" style="105" customWidth="1"/>
    <col min="6" max="6" width="14.88671875" style="106" bestFit="1" customWidth="1"/>
    <col min="7" max="7" width="11.44140625" style="132" customWidth="1"/>
    <col min="8" max="8" width="12" style="132" customWidth="1"/>
    <col min="9" max="9" width="13.5546875" style="132" customWidth="1"/>
    <col min="10" max="16384" width="9.109375" style="41"/>
  </cols>
  <sheetData>
    <row r="1" spans="1:171" ht="114.75" customHeight="1">
      <c r="A1" s="146"/>
      <c r="B1" s="146"/>
      <c r="C1" s="146"/>
      <c r="D1" s="146"/>
      <c r="E1" s="146"/>
      <c r="F1" s="146"/>
      <c r="G1" s="146"/>
      <c r="H1" s="146"/>
      <c r="I1" s="147"/>
    </row>
    <row r="2" spans="1:171" ht="21">
      <c r="A2" s="156" t="s">
        <v>907</v>
      </c>
      <c r="B2" s="157"/>
      <c r="C2" s="157"/>
      <c r="D2" s="157"/>
      <c r="E2" s="157"/>
      <c r="F2" s="157"/>
      <c r="G2" s="157"/>
      <c r="H2" s="157"/>
      <c r="I2" s="158"/>
    </row>
    <row r="3" spans="1:171">
      <c r="B3" s="42"/>
      <c r="C3" s="43"/>
      <c r="D3" s="43"/>
      <c r="E3" s="43"/>
      <c r="F3" s="42"/>
      <c r="G3" s="120"/>
      <c r="H3" s="133"/>
      <c r="I3" s="138"/>
      <c r="J3" s="45"/>
      <c r="K3" s="46"/>
    </row>
    <row r="4" spans="1:171" ht="23.25" customHeight="1">
      <c r="A4" s="148" t="s">
        <v>845</v>
      </c>
      <c r="B4" s="149"/>
      <c r="C4" s="149"/>
      <c r="D4" s="149"/>
      <c r="E4" s="149"/>
      <c r="F4" s="149"/>
      <c r="G4" s="149"/>
      <c r="H4" s="149"/>
      <c r="I4" s="149"/>
      <c r="J4" s="47"/>
      <c r="K4" s="48"/>
    </row>
    <row r="5" spans="1:171" ht="41.4">
      <c r="A5" s="49" t="s">
        <v>826</v>
      </c>
      <c r="B5" s="50" t="s">
        <v>835</v>
      </c>
      <c r="C5" s="51" t="s">
        <v>0</v>
      </c>
      <c r="D5" s="52" t="s">
        <v>1</v>
      </c>
      <c r="E5" s="53" t="s">
        <v>2</v>
      </c>
      <c r="F5" s="54" t="s">
        <v>3</v>
      </c>
      <c r="G5" s="121" t="s">
        <v>4</v>
      </c>
      <c r="H5" s="127" t="s">
        <v>5</v>
      </c>
      <c r="I5" s="139" t="s">
        <v>6</v>
      </c>
      <c r="J5" s="44"/>
      <c r="K5" s="4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</row>
    <row r="6" spans="1:171">
      <c r="A6" s="56" t="s">
        <v>7</v>
      </c>
      <c r="B6" s="57" t="s">
        <v>8</v>
      </c>
      <c r="C6" s="58" t="s">
        <v>9</v>
      </c>
      <c r="D6" s="59">
        <v>25</v>
      </c>
      <c r="E6" s="60" t="s">
        <v>10</v>
      </c>
      <c r="F6" s="61">
        <v>7</v>
      </c>
      <c r="G6" s="122">
        <v>0.33</v>
      </c>
      <c r="H6" s="134">
        <f>D6*G6</f>
        <v>8.25</v>
      </c>
      <c r="I6" s="140">
        <f>H6*1.2</f>
        <v>9.9</v>
      </c>
      <c r="J6" s="47"/>
      <c r="K6" s="42"/>
    </row>
    <row r="7" spans="1:171">
      <c r="A7" s="56" t="s">
        <v>11</v>
      </c>
      <c r="B7" s="57" t="s">
        <v>12</v>
      </c>
      <c r="C7" s="62" t="s">
        <v>9</v>
      </c>
      <c r="D7" s="63">
        <v>25</v>
      </c>
      <c r="E7" s="64" t="s">
        <v>10</v>
      </c>
      <c r="F7" s="61">
        <v>7</v>
      </c>
      <c r="G7" s="123">
        <v>0.47399999999999998</v>
      </c>
      <c r="H7" s="135">
        <f>D7*G7</f>
        <v>11.85</v>
      </c>
      <c r="I7" s="140">
        <f t="shared" ref="I7:I8" si="0">H7*1.2</f>
        <v>14.219999999999999</v>
      </c>
      <c r="J7" s="47"/>
      <c r="K7" s="42"/>
    </row>
    <row r="8" spans="1:171">
      <c r="A8" s="56" t="s">
        <v>13</v>
      </c>
      <c r="B8" s="65" t="s">
        <v>14</v>
      </c>
      <c r="C8" s="62" t="s">
        <v>9</v>
      </c>
      <c r="D8" s="63">
        <v>25</v>
      </c>
      <c r="E8" s="64" t="s">
        <v>15</v>
      </c>
      <c r="F8" s="61">
        <v>7</v>
      </c>
      <c r="G8" s="123">
        <v>0.72099999999999997</v>
      </c>
      <c r="H8" s="136">
        <f>D8*G8</f>
        <v>18.024999999999999</v>
      </c>
      <c r="I8" s="141">
        <f t="shared" si="0"/>
        <v>21.63</v>
      </c>
      <c r="J8" s="66"/>
      <c r="K8" s="45"/>
    </row>
    <row r="9" spans="1:171">
      <c r="A9" s="56" t="s">
        <v>827</v>
      </c>
      <c r="B9" s="67" t="s">
        <v>16</v>
      </c>
      <c r="C9" s="62" t="s">
        <v>9</v>
      </c>
      <c r="D9" s="59">
        <v>25</v>
      </c>
      <c r="E9" s="60" t="s">
        <v>10</v>
      </c>
      <c r="F9" s="61">
        <v>7</v>
      </c>
      <c r="G9" s="122">
        <v>0.91200000000000003</v>
      </c>
      <c r="H9" s="135">
        <v>22.8</v>
      </c>
      <c r="I9" s="142">
        <v>27.36</v>
      </c>
      <c r="J9" s="68"/>
      <c r="K9" s="42"/>
    </row>
    <row r="10" spans="1:171">
      <c r="A10" s="56" t="s">
        <v>17</v>
      </c>
      <c r="B10" s="57" t="s">
        <v>18</v>
      </c>
      <c r="C10" s="58" t="s">
        <v>9</v>
      </c>
      <c r="D10" s="69">
        <v>25</v>
      </c>
      <c r="E10" s="70" t="s">
        <v>10</v>
      </c>
      <c r="F10" s="71">
        <v>7</v>
      </c>
      <c r="G10" s="124">
        <v>1.03</v>
      </c>
      <c r="H10" s="137">
        <f>D10*G10</f>
        <v>25.75</v>
      </c>
      <c r="I10" s="142">
        <f t="shared" ref="I10:I13" si="1">H10*1.2</f>
        <v>30.9</v>
      </c>
      <c r="J10" s="47"/>
      <c r="K10" s="42"/>
    </row>
    <row r="11" spans="1:171">
      <c r="A11" s="56" t="s">
        <v>19</v>
      </c>
      <c r="B11" s="72" t="s">
        <v>20</v>
      </c>
      <c r="C11" s="73" t="s">
        <v>9</v>
      </c>
      <c r="D11" s="63">
        <v>25</v>
      </c>
      <c r="E11" s="70" t="s">
        <v>21</v>
      </c>
      <c r="F11" s="71">
        <v>11</v>
      </c>
      <c r="G11" s="122">
        <v>0.71399999999999997</v>
      </c>
      <c r="H11" s="136">
        <f>D11*G11</f>
        <v>17.849999999999998</v>
      </c>
      <c r="I11" s="140">
        <f t="shared" si="1"/>
        <v>21.419999999999998</v>
      </c>
      <c r="J11" s="68"/>
      <c r="K11" s="45"/>
    </row>
    <row r="12" spans="1:171">
      <c r="A12" s="56" t="s">
        <v>22</v>
      </c>
      <c r="B12" s="57" t="s">
        <v>23</v>
      </c>
      <c r="C12" s="62" t="s">
        <v>9</v>
      </c>
      <c r="D12" s="59">
        <v>30</v>
      </c>
      <c r="E12" s="60" t="s">
        <v>24</v>
      </c>
      <c r="F12" s="61">
        <v>7</v>
      </c>
      <c r="G12" s="125">
        <v>1.8180000000000001</v>
      </c>
      <c r="H12" s="135">
        <f>D12*G12</f>
        <v>54.54</v>
      </c>
      <c r="I12" s="141">
        <f t="shared" si="1"/>
        <v>65.447999999999993</v>
      </c>
      <c r="J12" s="47"/>
      <c r="K12" s="42"/>
    </row>
    <row r="13" spans="1:171">
      <c r="A13" s="56" t="s">
        <v>25</v>
      </c>
      <c r="B13" s="74" t="s">
        <v>26</v>
      </c>
      <c r="C13" s="62" t="s">
        <v>9</v>
      </c>
      <c r="D13" s="63">
        <v>25</v>
      </c>
      <c r="E13" s="64" t="s">
        <v>27</v>
      </c>
      <c r="F13" s="75">
        <v>8</v>
      </c>
      <c r="G13" s="122">
        <v>2.6269999999999998</v>
      </c>
      <c r="H13" s="135">
        <f>D13*G13</f>
        <v>65.674999999999997</v>
      </c>
      <c r="I13" s="140">
        <f t="shared" si="1"/>
        <v>78.809999999999988</v>
      </c>
      <c r="J13" s="68"/>
      <c r="K13" s="45"/>
    </row>
    <row r="14" spans="1:171" ht="22.8">
      <c r="A14" s="159" t="s">
        <v>846</v>
      </c>
      <c r="B14" s="160"/>
      <c r="C14" s="160"/>
      <c r="D14" s="160"/>
      <c r="E14" s="160"/>
      <c r="F14" s="160"/>
      <c r="G14" s="160"/>
      <c r="H14" s="160"/>
      <c r="I14" s="160"/>
      <c r="K14" s="46"/>
    </row>
    <row r="15" spans="1:171" s="55" customFormat="1" ht="41.4">
      <c r="A15" s="49" t="s">
        <v>826</v>
      </c>
      <c r="B15" s="50" t="s">
        <v>835</v>
      </c>
      <c r="C15" s="51" t="s">
        <v>0</v>
      </c>
      <c r="D15" s="52" t="s">
        <v>1</v>
      </c>
      <c r="E15" s="53" t="s">
        <v>2</v>
      </c>
      <c r="F15" s="54" t="s">
        <v>3</v>
      </c>
      <c r="G15" s="121" t="s">
        <v>4</v>
      </c>
      <c r="H15" s="121" t="s">
        <v>5</v>
      </c>
      <c r="I15" s="139" t="s">
        <v>6</v>
      </c>
      <c r="J15" s="76"/>
      <c r="K15" s="77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</row>
    <row r="16" spans="1:171" ht="12.75" customHeight="1">
      <c r="A16" s="56" t="s">
        <v>28</v>
      </c>
      <c r="B16" s="57" t="s">
        <v>29</v>
      </c>
      <c r="C16" s="58" t="s">
        <v>9</v>
      </c>
      <c r="D16" s="59">
        <v>25</v>
      </c>
      <c r="E16" s="60" t="s">
        <v>101</v>
      </c>
      <c r="F16" s="61">
        <v>1.5</v>
      </c>
      <c r="G16" s="122">
        <v>3</v>
      </c>
      <c r="H16" s="134">
        <f t="shared" ref="H16:H21" si="2">D16*G16</f>
        <v>75</v>
      </c>
      <c r="I16" s="140">
        <f>H16*1.2</f>
        <v>90</v>
      </c>
      <c r="J16" s="44"/>
      <c r="K16" s="42"/>
    </row>
    <row r="17" spans="1:11">
      <c r="A17" s="56" t="s">
        <v>30</v>
      </c>
      <c r="B17" s="57" t="s">
        <v>31</v>
      </c>
      <c r="C17" s="62" t="s">
        <v>9</v>
      </c>
      <c r="D17" s="63">
        <v>25</v>
      </c>
      <c r="E17" s="64" t="s">
        <v>101</v>
      </c>
      <c r="F17" s="61">
        <v>2.5</v>
      </c>
      <c r="G17" s="123">
        <v>3</v>
      </c>
      <c r="H17" s="135">
        <f t="shared" si="2"/>
        <v>75</v>
      </c>
      <c r="I17" s="140">
        <f t="shared" ref="I17:I27" si="3">H17*1.2</f>
        <v>90</v>
      </c>
      <c r="J17" s="47"/>
      <c r="K17" s="42"/>
    </row>
    <row r="18" spans="1:11">
      <c r="A18" s="56" t="s">
        <v>32</v>
      </c>
      <c r="B18" s="65" t="s">
        <v>33</v>
      </c>
      <c r="C18" s="62" t="s">
        <v>9</v>
      </c>
      <c r="D18" s="63">
        <v>25</v>
      </c>
      <c r="E18" s="64" t="s">
        <v>101</v>
      </c>
      <c r="F18" s="61">
        <v>3</v>
      </c>
      <c r="G18" s="123">
        <v>3</v>
      </c>
      <c r="H18" s="136">
        <f t="shared" si="2"/>
        <v>75</v>
      </c>
      <c r="I18" s="141">
        <f t="shared" si="3"/>
        <v>90</v>
      </c>
      <c r="J18" s="47"/>
      <c r="K18" s="42"/>
    </row>
    <row r="19" spans="1:11">
      <c r="A19" s="56" t="s">
        <v>34</v>
      </c>
      <c r="B19" s="67" t="s">
        <v>35</v>
      </c>
      <c r="C19" s="62" t="s">
        <v>9</v>
      </c>
      <c r="D19" s="59">
        <v>25</v>
      </c>
      <c r="E19" s="60" t="s">
        <v>101</v>
      </c>
      <c r="F19" s="61">
        <v>4.5999999999999996</v>
      </c>
      <c r="G19" s="122">
        <v>3</v>
      </c>
      <c r="H19" s="135">
        <f t="shared" si="2"/>
        <v>75</v>
      </c>
      <c r="I19" s="142">
        <f t="shared" si="3"/>
        <v>90</v>
      </c>
      <c r="J19" s="66"/>
      <c r="K19" s="45"/>
    </row>
    <row r="20" spans="1:11">
      <c r="A20" s="56" t="s">
        <v>36</v>
      </c>
      <c r="B20" s="57" t="s">
        <v>37</v>
      </c>
      <c r="C20" s="58" t="s">
        <v>9</v>
      </c>
      <c r="D20" s="69">
        <v>25</v>
      </c>
      <c r="E20" s="70" t="s">
        <v>101</v>
      </c>
      <c r="F20" s="71">
        <v>2.6</v>
      </c>
      <c r="G20" s="124">
        <v>3</v>
      </c>
      <c r="H20" s="137">
        <f t="shared" si="2"/>
        <v>75</v>
      </c>
      <c r="I20" s="142">
        <f t="shared" si="3"/>
        <v>90</v>
      </c>
      <c r="J20" s="68"/>
      <c r="K20" s="42"/>
    </row>
    <row r="21" spans="1:11">
      <c r="A21" s="56" t="s">
        <v>38</v>
      </c>
      <c r="B21" s="72" t="s">
        <v>39</v>
      </c>
      <c r="C21" s="73" t="s">
        <v>9</v>
      </c>
      <c r="D21" s="63">
        <v>25</v>
      </c>
      <c r="E21" s="70" t="s">
        <v>101</v>
      </c>
      <c r="F21" s="71" t="s">
        <v>40</v>
      </c>
      <c r="G21" s="122">
        <v>4.5</v>
      </c>
      <c r="H21" s="136">
        <f t="shared" si="2"/>
        <v>112.5</v>
      </c>
      <c r="I21" s="140">
        <f t="shared" si="3"/>
        <v>135</v>
      </c>
      <c r="J21" s="47"/>
      <c r="K21" s="42"/>
    </row>
    <row r="22" spans="1:11">
      <c r="A22" s="56" t="s">
        <v>41</v>
      </c>
      <c r="B22" s="57" t="s">
        <v>42</v>
      </c>
      <c r="C22" s="62" t="s">
        <v>9</v>
      </c>
      <c r="D22" s="59">
        <v>25</v>
      </c>
      <c r="E22" s="60" t="s">
        <v>101</v>
      </c>
      <c r="F22" s="61">
        <v>2.5</v>
      </c>
      <c r="G22" s="125">
        <v>2.8</v>
      </c>
      <c r="H22" s="135">
        <f t="shared" ref="H22:H28" si="4">D22*G22</f>
        <v>70</v>
      </c>
      <c r="I22" s="141">
        <f t="shared" si="3"/>
        <v>84</v>
      </c>
      <c r="J22" s="68"/>
      <c r="K22" s="45"/>
    </row>
    <row r="23" spans="1:11">
      <c r="A23" s="56" t="s">
        <v>43</v>
      </c>
      <c r="B23" s="74" t="s">
        <v>44</v>
      </c>
      <c r="C23" s="62" t="s">
        <v>9</v>
      </c>
      <c r="D23" s="63">
        <v>25</v>
      </c>
      <c r="E23" s="64" t="s">
        <v>101</v>
      </c>
      <c r="F23" s="75">
        <v>3</v>
      </c>
      <c r="G23" s="122">
        <v>2.8</v>
      </c>
      <c r="H23" s="135">
        <f t="shared" si="4"/>
        <v>70</v>
      </c>
      <c r="I23" s="140">
        <f t="shared" si="3"/>
        <v>84</v>
      </c>
      <c r="J23" s="47"/>
      <c r="K23" s="42"/>
    </row>
    <row r="24" spans="1:11">
      <c r="A24" s="56" t="s">
        <v>45</v>
      </c>
      <c r="B24" s="72" t="s">
        <v>46</v>
      </c>
      <c r="C24" s="73" t="s">
        <v>9</v>
      </c>
      <c r="D24" s="63">
        <v>25</v>
      </c>
      <c r="E24" s="64" t="s">
        <v>101</v>
      </c>
      <c r="F24" s="71">
        <v>2.6</v>
      </c>
      <c r="G24" s="122">
        <v>2.8</v>
      </c>
      <c r="H24" s="136">
        <f t="shared" si="4"/>
        <v>70</v>
      </c>
      <c r="I24" s="140">
        <f t="shared" si="3"/>
        <v>84</v>
      </c>
      <c r="J24" s="68"/>
      <c r="K24" s="45"/>
    </row>
    <row r="25" spans="1:11">
      <c r="A25" s="56" t="s">
        <v>47</v>
      </c>
      <c r="B25" s="57" t="s">
        <v>48</v>
      </c>
      <c r="C25" s="62" t="s">
        <v>9</v>
      </c>
      <c r="D25" s="59">
        <v>25</v>
      </c>
      <c r="E25" s="60" t="s">
        <v>101</v>
      </c>
      <c r="F25" s="61">
        <v>2.5</v>
      </c>
      <c r="G25" s="123">
        <v>2.5499999999999998</v>
      </c>
      <c r="H25" s="135">
        <f t="shared" si="4"/>
        <v>63.749999999999993</v>
      </c>
      <c r="I25" s="140">
        <f t="shared" si="3"/>
        <v>76.499999999999986</v>
      </c>
      <c r="K25" s="46"/>
    </row>
    <row r="26" spans="1:11">
      <c r="A26" s="56" t="s">
        <v>49</v>
      </c>
      <c r="B26" s="65" t="s">
        <v>50</v>
      </c>
      <c r="C26" s="62" t="s">
        <v>9</v>
      </c>
      <c r="D26" s="69">
        <v>25</v>
      </c>
      <c r="E26" s="70" t="s">
        <v>101</v>
      </c>
      <c r="F26" s="61">
        <v>3</v>
      </c>
      <c r="G26" s="123">
        <v>2.5499999999999998</v>
      </c>
      <c r="H26" s="136">
        <f t="shared" si="4"/>
        <v>63.749999999999993</v>
      </c>
      <c r="I26" s="141">
        <f t="shared" si="3"/>
        <v>76.499999999999986</v>
      </c>
      <c r="J26" s="55"/>
      <c r="K26" s="55"/>
    </row>
    <row r="27" spans="1:11">
      <c r="A27" s="56" t="s">
        <v>51</v>
      </c>
      <c r="B27" s="67" t="s">
        <v>52</v>
      </c>
      <c r="C27" s="62" t="s">
        <v>9</v>
      </c>
      <c r="D27" s="63">
        <v>25</v>
      </c>
      <c r="E27" s="70" t="s">
        <v>101</v>
      </c>
      <c r="F27" s="61">
        <v>2.6</v>
      </c>
      <c r="G27" s="122">
        <v>2.5499999999999998</v>
      </c>
      <c r="H27" s="135">
        <f t="shared" si="4"/>
        <v>63.749999999999993</v>
      </c>
      <c r="I27" s="142">
        <f t="shared" si="3"/>
        <v>76.499999999999986</v>
      </c>
    </row>
    <row r="28" spans="1:11">
      <c r="A28" s="56" t="s">
        <v>53</v>
      </c>
      <c r="B28" s="57" t="s">
        <v>39</v>
      </c>
      <c r="C28" s="58" t="s">
        <v>9</v>
      </c>
      <c r="D28" s="59">
        <v>25</v>
      </c>
      <c r="E28" s="60" t="s">
        <v>101</v>
      </c>
      <c r="F28" s="71" t="s">
        <v>40</v>
      </c>
      <c r="G28" s="124">
        <v>4.05</v>
      </c>
      <c r="H28" s="137">
        <f t="shared" si="4"/>
        <v>101.25</v>
      </c>
      <c r="I28" s="142">
        <f>H28*1.2</f>
        <v>121.5</v>
      </c>
    </row>
    <row r="29" spans="1:11">
      <c r="A29" s="56" t="s">
        <v>54</v>
      </c>
      <c r="B29" s="72" t="s">
        <v>55</v>
      </c>
      <c r="C29" s="73" t="s">
        <v>9</v>
      </c>
      <c r="D29" s="63">
        <v>25</v>
      </c>
      <c r="E29" s="64" t="s">
        <v>101</v>
      </c>
      <c r="F29" s="71">
        <v>1.5</v>
      </c>
      <c r="G29" s="122">
        <v>2.35</v>
      </c>
      <c r="H29" s="136">
        <f t="shared" ref="H29:H34" si="5">D29*G29</f>
        <v>58.75</v>
      </c>
      <c r="I29" s="140">
        <f t="shared" ref="I29:I33" si="6">H29*1.2</f>
        <v>70.5</v>
      </c>
    </row>
    <row r="30" spans="1:11">
      <c r="A30" s="56" t="s">
        <v>56</v>
      </c>
      <c r="B30" s="57" t="s">
        <v>57</v>
      </c>
      <c r="C30" s="62" t="s">
        <v>9</v>
      </c>
      <c r="D30" s="63">
        <v>25</v>
      </c>
      <c r="E30" s="64" t="s">
        <v>101</v>
      </c>
      <c r="F30" s="61">
        <v>2.5</v>
      </c>
      <c r="G30" s="125">
        <v>2.35</v>
      </c>
      <c r="H30" s="135">
        <f t="shared" si="5"/>
        <v>58.75</v>
      </c>
      <c r="I30" s="141">
        <f t="shared" si="6"/>
        <v>70.5</v>
      </c>
    </row>
    <row r="31" spans="1:11">
      <c r="A31" s="56" t="s">
        <v>58</v>
      </c>
      <c r="B31" s="74" t="s">
        <v>59</v>
      </c>
      <c r="C31" s="62" t="s">
        <v>9</v>
      </c>
      <c r="D31" s="59">
        <v>25</v>
      </c>
      <c r="E31" s="60" t="s">
        <v>101</v>
      </c>
      <c r="F31" s="75">
        <v>3</v>
      </c>
      <c r="G31" s="122">
        <v>2.35</v>
      </c>
      <c r="H31" s="135">
        <f t="shared" si="5"/>
        <v>58.75</v>
      </c>
      <c r="I31" s="140">
        <f t="shared" si="6"/>
        <v>70.5</v>
      </c>
    </row>
    <row r="32" spans="1:11">
      <c r="A32" s="56" t="s">
        <v>60</v>
      </c>
      <c r="B32" s="72" t="s">
        <v>61</v>
      </c>
      <c r="C32" s="73" t="s">
        <v>9</v>
      </c>
      <c r="D32" s="69">
        <v>25</v>
      </c>
      <c r="E32" s="70" t="s">
        <v>101</v>
      </c>
      <c r="F32" s="71">
        <v>4.5999999999999996</v>
      </c>
      <c r="G32" s="122">
        <v>2.35</v>
      </c>
      <c r="H32" s="136">
        <f t="shared" si="5"/>
        <v>58.75</v>
      </c>
      <c r="I32" s="140">
        <f t="shared" si="6"/>
        <v>70.5</v>
      </c>
    </row>
    <row r="33" spans="1:9">
      <c r="A33" s="56" t="s">
        <v>62</v>
      </c>
      <c r="B33" s="57" t="s">
        <v>63</v>
      </c>
      <c r="C33" s="58" t="s">
        <v>9</v>
      </c>
      <c r="D33" s="63">
        <v>25</v>
      </c>
      <c r="E33" s="70" t="s">
        <v>101</v>
      </c>
      <c r="F33" s="61">
        <v>2.6</v>
      </c>
      <c r="G33" s="122">
        <v>2.35</v>
      </c>
      <c r="H33" s="134">
        <f t="shared" si="5"/>
        <v>58.75</v>
      </c>
      <c r="I33" s="140">
        <f t="shared" si="6"/>
        <v>70.5</v>
      </c>
    </row>
    <row r="34" spans="1:9">
      <c r="A34" s="56" t="s">
        <v>64</v>
      </c>
      <c r="B34" s="57" t="s">
        <v>39</v>
      </c>
      <c r="C34" s="62" t="s">
        <v>9</v>
      </c>
      <c r="D34" s="59">
        <v>25</v>
      </c>
      <c r="E34" s="60" t="s">
        <v>101</v>
      </c>
      <c r="F34" s="61" t="s">
        <v>40</v>
      </c>
      <c r="G34" s="123">
        <v>3.85</v>
      </c>
      <c r="H34" s="135">
        <f t="shared" si="5"/>
        <v>96.25</v>
      </c>
      <c r="I34" s="140">
        <f>H34*1.2</f>
        <v>115.5</v>
      </c>
    </row>
    <row r="35" spans="1:9">
      <c r="A35" s="56" t="s">
        <v>65</v>
      </c>
      <c r="B35" s="65" t="s">
        <v>66</v>
      </c>
      <c r="C35" s="62" t="s">
        <v>9</v>
      </c>
      <c r="D35" s="63">
        <v>25</v>
      </c>
      <c r="E35" s="64" t="s">
        <v>101</v>
      </c>
      <c r="F35" s="61">
        <v>2.5</v>
      </c>
      <c r="G35" s="123">
        <v>2.16</v>
      </c>
      <c r="H35" s="136">
        <f>D35*G35</f>
        <v>54</v>
      </c>
      <c r="I35" s="141">
        <f t="shared" ref="I35:I38" si="7">H35*1.2</f>
        <v>64.8</v>
      </c>
    </row>
    <row r="36" spans="1:9">
      <c r="A36" s="56" t="s">
        <v>67</v>
      </c>
      <c r="B36" s="67" t="s">
        <v>68</v>
      </c>
      <c r="C36" s="62" t="s">
        <v>9</v>
      </c>
      <c r="D36" s="63">
        <v>25</v>
      </c>
      <c r="E36" s="64" t="s">
        <v>101</v>
      </c>
      <c r="F36" s="61">
        <v>3</v>
      </c>
      <c r="G36" s="122">
        <v>2.16</v>
      </c>
      <c r="H36" s="135">
        <f>D36*G36</f>
        <v>54</v>
      </c>
      <c r="I36" s="142">
        <f t="shared" si="7"/>
        <v>64.8</v>
      </c>
    </row>
    <row r="37" spans="1:9">
      <c r="A37" s="56" t="s">
        <v>69</v>
      </c>
      <c r="B37" s="57" t="s">
        <v>70</v>
      </c>
      <c r="C37" s="62" t="s">
        <v>9</v>
      </c>
      <c r="D37" s="59">
        <v>25</v>
      </c>
      <c r="E37" s="60" t="s">
        <v>101</v>
      </c>
      <c r="F37" s="61">
        <v>2.5</v>
      </c>
      <c r="G37" s="125">
        <v>1.96</v>
      </c>
      <c r="H37" s="135">
        <f>D37*G37</f>
        <v>49</v>
      </c>
      <c r="I37" s="141">
        <f t="shared" si="7"/>
        <v>58.8</v>
      </c>
    </row>
    <row r="38" spans="1:9">
      <c r="A38" s="56" t="s">
        <v>71</v>
      </c>
      <c r="B38" s="74" t="s">
        <v>72</v>
      </c>
      <c r="C38" s="62" t="s">
        <v>9</v>
      </c>
      <c r="D38" s="69">
        <v>25</v>
      </c>
      <c r="E38" s="70" t="s">
        <v>101</v>
      </c>
      <c r="F38" s="75">
        <v>3</v>
      </c>
      <c r="G38" s="122">
        <v>1.96</v>
      </c>
      <c r="H38" s="135">
        <f>D38*G38</f>
        <v>49</v>
      </c>
      <c r="I38" s="140">
        <f t="shared" si="7"/>
        <v>58.8</v>
      </c>
    </row>
    <row r="39" spans="1:9" ht="12.75" customHeight="1">
      <c r="A39" s="56" t="s">
        <v>882</v>
      </c>
      <c r="B39" s="57" t="s">
        <v>73</v>
      </c>
      <c r="C39" s="58" t="s">
        <v>9</v>
      </c>
      <c r="D39" s="59">
        <v>2</v>
      </c>
      <c r="E39" s="60"/>
      <c r="F39" s="61"/>
      <c r="G39" s="122">
        <v>3</v>
      </c>
      <c r="H39" s="134">
        <v>6</v>
      </c>
      <c r="I39" s="140">
        <v>7.2</v>
      </c>
    </row>
    <row r="40" spans="1:9" ht="12.75" customHeight="1">
      <c r="A40" s="56" t="s">
        <v>883</v>
      </c>
      <c r="B40" s="57" t="s">
        <v>73</v>
      </c>
      <c r="C40" s="58" t="s">
        <v>9</v>
      </c>
      <c r="D40" s="59">
        <v>2</v>
      </c>
      <c r="E40" s="60"/>
      <c r="F40" s="61"/>
      <c r="G40" s="122">
        <v>4.5</v>
      </c>
      <c r="H40" s="134">
        <v>9</v>
      </c>
      <c r="I40" s="140">
        <v>10.8</v>
      </c>
    </row>
    <row r="41" spans="1:9" ht="15.6">
      <c r="A41" s="78" t="s">
        <v>847</v>
      </c>
      <c r="B41" s="79"/>
      <c r="C41" s="80"/>
      <c r="D41" s="81"/>
      <c r="E41" s="82"/>
      <c r="F41" s="83"/>
      <c r="G41" s="126"/>
      <c r="H41" s="126"/>
      <c r="I41" s="143"/>
    </row>
    <row r="42" spans="1:9" ht="41.4">
      <c r="A42" s="84" t="s">
        <v>826</v>
      </c>
      <c r="B42" s="50" t="s">
        <v>835</v>
      </c>
      <c r="C42" s="85" t="s">
        <v>0</v>
      </c>
      <c r="D42" s="50" t="s">
        <v>1</v>
      </c>
      <c r="E42" s="86" t="s">
        <v>2</v>
      </c>
      <c r="F42" s="87" t="s">
        <v>3</v>
      </c>
      <c r="G42" s="127" t="s">
        <v>4</v>
      </c>
      <c r="H42" s="127" t="s">
        <v>5</v>
      </c>
      <c r="I42" s="127" t="s">
        <v>6</v>
      </c>
    </row>
    <row r="43" spans="1:9">
      <c r="A43" s="27" t="s">
        <v>908</v>
      </c>
      <c r="B43" s="67" t="s">
        <v>79</v>
      </c>
      <c r="C43" s="62" t="s">
        <v>9</v>
      </c>
      <c r="D43" s="59">
        <v>16</v>
      </c>
      <c r="E43" s="60" t="s">
        <v>80</v>
      </c>
      <c r="F43" s="61" t="s">
        <v>81</v>
      </c>
      <c r="G43" s="122">
        <v>2.96</v>
      </c>
      <c r="H43" s="135">
        <f>D43*G43</f>
        <v>47.36</v>
      </c>
      <c r="I43" s="142">
        <f>H43*1.2</f>
        <v>56.832000000000001</v>
      </c>
    </row>
    <row r="44" spans="1:9">
      <c r="A44" s="56" t="s">
        <v>891</v>
      </c>
      <c r="B44" s="57" t="s">
        <v>79</v>
      </c>
      <c r="C44" s="58" t="s">
        <v>9</v>
      </c>
      <c r="D44" s="69">
        <v>5</v>
      </c>
      <c r="E44" s="70" t="s">
        <v>898</v>
      </c>
      <c r="F44" s="71" t="s">
        <v>81</v>
      </c>
      <c r="G44" s="124">
        <v>3.87</v>
      </c>
      <c r="H44" s="137">
        <f>D44*G44</f>
        <v>19.350000000000001</v>
      </c>
      <c r="I44" s="142">
        <f>H44*1.2</f>
        <v>23.220000000000002</v>
      </c>
    </row>
    <row r="45" spans="1:9">
      <c r="A45" s="27" t="s">
        <v>909</v>
      </c>
      <c r="B45" s="72" t="s">
        <v>82</v>
      </c>
      <c r="C45" s="73" t="s">
        <v>9</v>
      </c>
      <c r="D45" s="63">
        <v>16</v>
      </c>
      <c r="E45" s="70"/>
      <c r="F45" s="71">
        <v>0.2</v>
      </c>
      <c r="G45" s="122">
        <v>5.77</v>
      </c>
      <c r="H45" s="136">
        <f>D45*G45</f>
        <v>92.32</v>
      </c>
      <c r="I45" s="140">
        <f>H45*1.2</f>
        <v>110.78399999999999</v>
      </c>
    </row>
    <row r="46" spans="1:9">
      <c r="A46" s="27" t="s">
        <v>83</v>
      </c>
      <c r="B46" s="57" t="s">
        <v>82</v>
      </c>
      <c r="C46" s="62" t="s">
        <v>9</v>
      </c>
      <c r="D46" s="59">
        <v>5</v>
      </c>
      <c r="E46" s="60"/>
      <c r="F46" s="61">
        <v>0.2</v>
      </c>
      <c r="G46" s="125">
        <v>8.34</v>
      </c>
      <c r="H46" s="135">
        <f>D46*G46</f>
        <v>41.7</v>
      </c>
      <c r="I46" s="141">
        <f>H46*1.2</f>
        <v>50.04</v>
      </c>
    </row>
    <row r="47" spans="1:9">
      <c r="A47" s="56" t="s">
        <v>84</v>
      </c>
      <c r="B47" s="74" t="s">
        <v>85</v>
      </c>
      <c r="C47" s="62" t="s">
        <v>74</v>
      </c>
      <c r="D47" s="63" t="s">
        <v>86</v>
      </c>
      <c r="E47" s="64"/>
      <c r="F47" s="75" t="s">
        <v>87</v>
      </c>
      <c r="G47" s="122">
        <v>9.75</v>
      </c>
      <c r="H47" s="135">
        <v>9.75</v>
      </c>
      <c r="I47" s="140">
        <v>11.7</v>
      </c>
    </row>
    <row r="48" spans="1:9" ht="15.6">
      <c r="A48" s="78" t="s">
        <v>848</v>
      </c>
      <c r="B48" s="79"/>
      <c r="C48" s="80"/>
      <c r="D48" s="81"/>
      <c r="E48" s="82"/>
      <c r="F48" s="83"/>
      <c r="G48" s="126"/>
      <c r="H48" s="126"/>
      <c r="I48" s="143"/>
    </row>
    <row r="49" spans="1:9" ht="41.4">
      <c r="A49" s="84" t="s">
        <v>826</v>
      </c>
      <c r="B49" s="50" t="s">
        <v>835</v>
      </c>
      <c r="C49" s="85" t="s">
        <v>0</v>
      </c>
      <c r="D49" s="50" t="s">
        <v>1</v>
      </c>
      <c r="E49" s="86" t="s">
        <v>2</v>
      </c>
      <c r="F49" s="87" t="s">
        <v>3</v>
      </c>
      <c r="G49" s="127" t="s">
        <v>4</v>
      </c>
      <c r="H49" s="127" t="s">
        <v>5</v>
      </c>
      <c r="I49" s="127" t="s">
        <v>6</v>
      </c>
    </row>
    <row r="50" spans="1:9">
      <c r="A50" s="56" t="s">
        <v>76</v>
      </c>
      <c r="B50" s="57" t="s">
        <v>77</v>
      </c>
      <c r="C50" s="62" t="s">
        <v>9</v>
      </c>
      <c r="D50" s="63">
        <v>20</v>
      </c>
      <c r="E50" s="64" t="s">
        <v>75</v>
      </c>
      <c r="F50" s="61">
        <v>6</v>
      </c>
      <c r="G50" s="123">
        <v>3.4</v>
      </c>
      <c r="H50" s="135">
        <f>D50*G50</f>
        <v>68</v>
      </c>
      <c r="I50" s="140">
        <f>H50*1.2</f>
        <v>81.599999999999994</v>
      </c>
    </row>
    <row r="51" spans="1:9">
      <c r="A51" s="56" t="s">
        <v>78</v>
      </c>
      <c r="B51" s="65" t="s">
        <v>77</v>
      </c>
      <c r="C51" s="62" t="s">
        <v>9</v>
      </c>
      <c r="D51" s="63">
        <v>20</v>
      </c>
      <c r="E51" s="64" t="s">
        <v>75</v>
      </c>
      <c r="F51" s="61">
        <v>5</v>
      </c>
      <c r="G51" s="123">
        <v>3.4</v>
      </c>
      <c r="H51" s="136">
        <f>D51*G51</f>
        <v>68</v>
      </c>
      <c r="I51" s="141">
        <f>H51*1.2</f>
        <v>81.599999999999994</v>
      </c>
    </row>
    <row r="52" spans="1:9">
      <c r="A52" s="56" t="s">
        <v>88</v>
      </c>
      <c r="B52" s="72" t="s">
        <v>89</v>
      </c>
      <c r="C52" s="73" t="s">
        <v>9</v>
      </c>
      <c r="D52" s="63">
        <v>5</v>
      </c>
      <c r="E52" s="70"/>
      <c r="F52" s="71">
        <v>0.4</v>
      </c>
      <c r="G52" s="122">
        <v>10.08</v>
      </c>
      <c r="H52" s="136">
        <v>50.4</v>
      </c>
      <c r="I52" s="140">
        <v>60.48</v>
      </c>
    </row>
    <row r="53" spans="1:9">
      <c r="A53" s="56" t="s">
        <v>90</v>
      </c>
      <c r="B53" s="57" t="s">
        <v>91</v>
      </c>
      <c r="C53" s="58" t="s">
        <v>9</v>
      </c>
      <c r="D53" s="59">
        <v>20</v>
      </c>
      <c r="E53" s="60"/>
      <c r="F53" s="61">
        <v>0.4</v>
      </c>
      <c r="G53" s="122">
        <v>9.5</v>
      </c>
      <c r="H53" s="134">
        <v>190</v>
      </c>
      <c r="I53" s="140">
        <v>228</v>
      </c>
    </row>
    <row r="54" spans="1:9">
      <c r="A54" s="56" t="s">
        <v>92</v>
      </c>
      <c r="B54" s="57" t="s">
        <v>93</v>
      </c>
      <c r="C54" s="62" t="s">
        <v>9</v>
      </c>
      <c r="D54" s="63">
        <v>5</v>
      </c>
      <c r="E54" s="64"/>
      <c r="F54" s="61">
        <v>0.2</v>
      </c>
      <c r="G54" s="123">
        <v>9.66</v>
      </c>
      <c r="H54" s="135">
        <v>48.3</v>
      </c>
      <c r="I54" s="140">
        <v>57.959999999999994</v>
      </c>
    </row>
    <row r="55" spans="1:9">
      <c r="A55" s="56" t="s">
        <v>94</v>
      </c>
      <c r="B55" s="65" t="s">
        <v>95</v>
      </c>
      <c r="C55" s="62" t="s">
        <v>9</v>
      </c>
      <c r="D55" s="63">
        <v>20</v>
      </c>
      <c r="E55" s="64" t="s">
        <v>96</v>
      </c>
      <c r="F55" s="61">
        <v>2.8</v>
      </c>
      <c r="G55" s="123">
        <v>5.56</v>
      </c>
      <c r="H55" s="136">
        <v>111.19999999999999</v>
      </c>
      <c r="I55" s="141">
        <v>133.43999999999997</v>
      </c>
    </row>
    <row r="56" spans="1:9">
      <c r="A56" s="56" t="s">
        <v>97</v>
      </c>
      <c r="B56" s="67" t="s">
        <v>98</v>
      </c>
      <c r="C56" s="62" t="s">
        <v>9</v>
      </c>
      <c r="D56" s="59">
        <v>20</v>
      </c>
      <c r="E56" s="60" t="s">
        <v>96</v>
      </c>
      <c r="F56" s="61">
        <v>3.5</v>
      </c>
      <c r="G56" s="122">
        <v>5.56</v>
      </c>
      <c r="H56" s="135">
        <v>111.19999999999999</v>
      </c>
      <c r="I56" s="142">
        <v>133.43999999999997</v>
      </c>
    </row>
    <row r="57" spans="1:9">
      <c r="A57" s="56" t="s">
        <v>99</v>
      </c>
      <c r="B57" s="57" t="s">
        <v>100</v>
      </c>
      <c r="C57" s="58" t="s">
        <v>9</v>
      </c>
      <c r="D57" s="69">
        <v>25</v>
      </c>
      <c r="E57" s="70" t="s">
        <v>101</v>
      </c>
      <c r="F57" s="71" t="s">
        <v>102</v>
      </c>
      <c r="G57" s="124">
        <v>4.59</v>
      </c>
      <c r="H57" s="137">
        <v>114.75</v>
      </c>
      <c r="I57" s="142">
        <v>137.69999999999999</v>
      </c>
    </row>
    <row r="58" spans="1:9">
      <c r="A58" s="56" t="s">
        <v>103</v>
      </c>
      <c r="B58" s="72" t="s">
        <v>104</v>
      </c>
      <c r="C58" s="73" t="s">
        <v>9</v>
      </c>
      <c r="D58" s="63">
        <v>25</v>
      </c>
      <c r="E58" s="70" t="s">
        <v>101</v>
      </c>
      <c r="F58" s="71" t="s">
        <v>105</v>
      </c>
      <c r="G58" s="122">
        <v>3.99</v>
      </c>
      <c r="H58" s="136">
        <v>99.75</v>
      </c>
      <c r="I58" s="140">
        <v>119.69999999999999</v>
      </c>
    </row>
    <row r="59" spans="1:9">
      <c r="A59" s="56" t="s">
        <v>106</v>
      </c>
      <c r="B59" s="57" t="s">
        <v>107</v>
      </c>
      <c r="C59" s="62" t="s">
        <v>9</v>
      </c>
      <c r="D59" s="59">
        <v>25</v>
      </c>
      <c r="E59" s="60" t="s">
        <v>101</v>
      </c>
      <c r="F59" s="61" t="s">
        <v>102</v>
      </c>
      <c r="G59" s="125">
        <v>4.07</v>
      </c>
      <c r="H59" s="135">
        <v>101.75</v>
      </c>
      <c r="I59" s="141">
        <v>122.1</v>
      </c>
    </row>
    <row r="60" spans="1:9">
      <c r="A60" s="56" t="s">
        <v>108</v>
      </c>
      <c r="B60" s="57" t="s">
        <v>109</v>
      </c>
      <c r="C60" s="62" t="s">
        <v>9</v>
      </c>
      <c r="D60" s="63">
        <v>25</v>
      </c>
      <c r="E60" s="64" t="s">
        <v>27</v>
      </c>
      <c r="F60" s="61">
        <v>2.5</v>
      </c>
      <c r="G60" s="123">
        <v>2.8</v>
      </c>
      <c r="H60" s="135">
        <v>70</v>
      </c>
      <c r="I60" s="140">
        <v>84</v>
      </c>
    </row>
    <row r="61" spans="1:9">
      <c r="A61" s="56" t="s">
        <v>110</v>
      </c>
      <c r="B61" s="65" t="s">
        <v>109</v>
      </c>
      <c r="C61" s="62" t="s">
        <v>9</v>
      </c>
      <c r="D61" s="63">
        <v>25</v>
      </c>
      <c r="E61" s="64" t="s">
        <v>27</v>
      </c>
      <c r="F61" s="61">
        <v>2.5</v>
      </c>
      <c r="G61" s="123">
        <v>3.2</v>
      </c>
      <c r="H61" s="136">
        <v>80</v>
      </c>
      <c r="I61" s="141">
        <v>96</v>
      </c>
    </row>
    <row r="62" spans="1:9">
      <c r="A62" s="56" t="s">
        <v>111</v>
      </c>
      <c r="B62" s="67" t="s">
        <v>112</v>
      </c>
      <c r="C62" s="62" t="s">
        <v>74</v>
      </c>
      <c r="D62" s="59">
        <v>50</v>
      </c>
      <c r="E62" s="60"/>
      <c r="F62" s="61"/>
      <c r="G62" s="122">
        <v>16.5</v>
      </c>
      <c r="H62" s="135">
        <v>16.5</v>
      </c>
      <c r="I62" s="142">
        <v>19.8</v>
      </c>
    </row>
    <row r="63" spans="1:9">
      <c r="A63" s="56" t="s">
        <v>113</v>
      </c>
      <c r="B63" s="57" t="s">
        <v>114</v>
      </c>
      <c r="C63" s="58" t="s">
        <v>74</v>
      </c>
      <c r="D63" s="69">
        <v>50</v>
      </c>
      <c r="E63" s="70"/>
      <c r="F63" s="71"/>
      <c r="G63" s="124">
        <v>16.5</v>
      </c>
      <c r="H63" s="137">
        <v>16.5</v>
      </c>
      <c r="I63" s="142">
        <v>19.8</v>
      </c>
    </row>
    <row r="64" spans="1:9">
      <c r="A64" s="56" t="s">
        <v>115</v>
      </c>
      <c r="B64" s="72" t="s">
        <v>116</v>
      </c>
      <c r="C64" s="73" t="s">
        <v>74</v>
      </c>
      <c r="D64" s="63">
        <v>1</v>
      </c>
      <c r="E64" s="70"/>
      <c r="F64" s="71"/>
      <c r="G64" s="122">
        <v>27</v>
      </c>
      <c r="H64" s="136">
        <v>27</v>
      </c>
      <c r="I64" s="140">
        <v>32.4</v>
      </c>
    </row>
    <row r="65" spans="1:171">
      <c r="A65" s="56" t="s">
        <v>117</v>
      </c>
      <c r="B65" s="57" t="s">
        <v>118</v>
      </c>
      <c r="C65" s="62" t="s">
        <v>9</v>
      </c>
      <c r="D65" s="59">
        <v>5</v>
      </c>
      <c r="E65" s="60" t="s">
        <v>119</v>
      </c>
      <c r="F65" s="61">
        <v>0.4</v>
      </c>
      <c r="G65" s="125">
        <v>10.6</v>
      </c>
      <c r="H65" s="135">
        <v>53</v>
      </c>
      <c r="I65" s="141">
        <v>63.599999999999994</v>
      </c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</row>
    <row r="66" spans="1:171">
      <c r="A66" s="56" t="s">
        <v>120</v>
      </c>
      <c r="B66" s="74" t="s">
        <v>121</v>
      </c>
      <c r="C66" s="62" t="s">
        <v>9</v>
      </c>
      <c r="D66" s="63">
        <v>5</v>
      </c>
      <c r="E66" s="64" t="s">
        <v>119</v>
      </c>
      <c r="F66" s="75">
        <v>0.3</v>
      </c>
      <c r="G66" s="122">
        <v>10.6</v>
      </c>
      <c r="H66" s="135">
        <v>53</v>
      </c>
      <c r="I66" s="140">
        <v>63.599999999999994</v>
      </c>
    </row>
    <row r="67" spans="1:171">
      <c r="A67" s="56" t="s">
        <v>122</v>
      </c>
      <c r="B67" s="72" t="s">
        <v>123</v>
      </c>
      <c r="C67" s="73" t="s">
        <v>9</v>
      </c>
      <c r="D67" s="63">
        <v>5</v>
      </c>
      <c r="E67" s="70" t="s">
        <v>119</v>
      </c>
      <c r="F67" s="71">
        <v>0.4</v>
      </c>
      <c r="G67" s="122">
        <v>10.6</v>
      </c>
      <c r="H67" s="136">
        <v>53</v>
      </c>
      <c r="I67" s="140">
        <v>63.599999999999994</v>
      </c>
    </row>
    <row r="68" spans="1:171">
      <c r="A68" s="56" t="s">
        <v>124</v>
      </c>
      <c r="B68" s="57" t="s">
        <v>125</v>
      </c>
      <c r="C68" s="58" t="s">
        <v>9</v>
      </c>
      <c r="D68" s="59">
        <v>5</v>
      </c>
      <c r="E68" s="60" t="s">
        <v>119</v>
      </c>
      <c r="F68" s="61">
        <v>0.3</v>
      </c>
      <c r="G68" s="122">
        <v>10.6</v>
      </c>
      <c r="H68" s="134">
        <v>53</v>
      </c>
      <c r="I68" s="140">
        <v>63.599999999999994</v>
      </c>
    </row>
    <row r="69" spans="1:171" ht="15.6">
      <c r="A69" s="78" t="s">
        <v>849</v>
      </c>
      <c r="B69" s="79"/>
      <c r="C69" s="80"/>
      <c r="D69" s="81"/>
      <c r="E69" s="82"/>
      <c r="F69" s="83"/>
      <c r="G69" s="126"/>
      <c r="H69" s="126"/>
      <c r="I69" s="143"/>
    </row>
    <row r="70" spans="1:171" ht="41.4">
      <c r="A70" s="84" t="s">
        <v>826</v>
      </c>
      <c r="B70" s="50" t="s">
        <v>835</v>
      </c>
      <c r="C70" s="85" t="s">
        <v>0</v>
      </c>
      <c r="D70" s="50" t="s">
        <v>1</v>
      </c>
      <c r="E70" s="86" t="s">
        <v>2</v>
      </c>
      <c r="F70" s="87" t="s">
        <v>3</v>
      </c>
      <c r="G70" s="127" t="s">
        <v>4</v>
      </c>
      <c r="H70" s="127" t="s">
        <v>5</v>
      </c>
      <c r="I70" s="127" t="s">
        <v>6</v>
      </c>
    </row>
    <row r="71" spans="1:171">
      <c r="A71" s="56" t="s">
        <v>126</v>
      </c>
      <c r="B71" s="65" t="s">
        <v>127</v>
      </c>
      <c r="C71" s="62" t="s">
        <v>9</v>
      </c>
      <c r="D71" s="63">
        <v>25</v>
      </c>
      <c r="E71" s="64" t="s">
        <v>15</v>
      </c>
      <c r="F71" s="61">
        <v>2.7</v>
      </c>
      <c r="G71" s="123">
        <v>0.82499999999999996</v>
      </c>
      <c r="H71" s="136">
        <v>20.625</v>
      </c>
      <c r="I71" s="141">
        <v>24.75</v>
      </c>
    </row>
    <row r="72" spans="1:171">
      <c r="A72" s="56" t="s">
        <v>128</v>
      </c>
      <c r="B72" s="67" t="s">
        <v>129</v>
      </c>
      <c r="C72" s="62" t="s">
        <v>9</v>
      </c>
      <c r="D72" s="59">
        <v>25</v>
      </c>
      <c r="E72" s="60" t="s">
        <v>130</v>
      </c>
      <c r="F72" s="61">
        <v>2.7</v>
      </c>
      <c r="G72" s="122">
        <v>1.0900000000000001</v>
      </c>
      <c r="H72" s="135">
        <v>27.250000000000004</v>
      </c>
      <c r="I72" s="142">
        <v>32.700000000000003</v>
      </c>
    </row>
    <row r="73" spans="1:171">
      <c r="A73" s="56" t="s">
        <v>131</v>
      </c>
      <c r="B73" s="57" t="s">
        <v>132</v>
      </c>
      <c r="C73" s="58" t="s">
        <v>9</v>
      </c>
      <c r="D73" s="69">
        <v>25</v>
      </c>
      <c r="E73" s="70" t="s">
        <v>130</v>
      </c>
      <c r="F73" s="71">
        <v>3</v>
      </c>
      <c r="G73" s="124">
        <v>1.0900000000000001</v>
      </c>
      <c r="H73" s="137">
        <v>27.250000000000004</v>
      </c>
      <c r="I73" s="142">
        <v>32.700000000000003</v>
      </c>
    </row>
    <row r="74" spans="1:171">
      <c r="A74" s="56" t="s">
        <v>133</v>
      </c>
      <c r="B74" s="72" t="s">
        <v>134</v>
      </c>
      <c r="C74" s="73" t="s">
        <v>9</v>
      </c>
      <c r="D74" s="63">
        <v>25</v>
      </c>
      <c r="E74" s="70" t="s">
        <v>130</v>
      </c>
      <c r="F74" s="71">
        <v>3.7</v>
      </c>
      <c r="G74" s="122">
        <v>1.0900000000000001</v>
      </c>
      <c r="H74" s="136">
        <v>27.250000000000004</v>
      </c>
      <c r="I74" s="140">
        <v>32.700000000000003</v>
      </c>
    </row>
    <row r="75" spans="1:171" ht="22.8">
      <c r="A75" s="150" t="s">
        <v>850</v>
      </c>
      <c r="B75" s="151"/>
      <c r="C75" s="151"/>
      <c r="D75" s="151"/>
      <c r="E75" s="151"/>
      <c r="F75" s="151"/>
      <c r="G75" s="151"/>
      <c r="H75" s="151"/>
      <c r="I75" s="151"/>
    </row>
    <row r="76" spans="1:171" s="88" customFormat="1" ht="41.4">
      <c r="A76" s="84" t="s">
        <v>826</v>
      </c>
      <c r="B76" s="50" t="s">
        <v>835</v>
      </c>
      <c r="C76" s="85" t="s">
        <v>0</v>
      </c>
      <c r="D76" s="50" t="s">
        <v>1</v>
      </c>
      <c r="E76" s="86" t="s">
        <v>2</v>
      </c>
      <c r="F76" s="87" t="s">
        <v>3</v>
      </c>
      <c r="G76" s="127" t="s">
        <v>4</v>
      </c>
      <c r="H76" s="127" t="s">
        <v>5</v>
      </c>
      <c r="I76" s="127" t="s">
        <v>6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</row>
    <row r="77" spans="1:171">
      <c r="A77" s="56" t="s">
        <v>135</v>
      </c>
      <c r="B77" s="57" t="s">
        <v>136</v>
      </c>
      <c r="C77" s="62" t="s">
        <v>9</v>
      </c>
      <c r="D77" s="59">
        <v>5</v>
      </c>
      <c r="E77" s="60" t="s">
        <v>137</v>
      </c>
      <c r="F77" s="61" t="s">
        <v>138</v>
      </c>
      <c r="G77" s="125">
        <v>7.36</v>
      </c>
      <c r="H77" s="135">
        <f t="shared" ref="H77:H91" si="8">D77*G77</f>
        <v>36.800000000000004</v>
      </c>
      <c r="I77" s="141">
        <f t="shared" ref="I77:I89" si="9">H77*1.2</f>
        <v>44.160000000000004</v>
      </c>
    </row>
    <row r="78" spans="1:171">
      <c r="A78" s="56" t="s">
        <v>139</v>
      </c>
      <c r="B78" s="57" t="s">
        <v>136</v>
      </c>
      <c r="C78" s="58" t="s">
        <v>9</v>
      </c>
      <c r="D78" s="59">
        <v>5</v>
      </c>
      <c r="E78" s="60" t="s">
        <v>137</v>
      </c>
      <c r="F78" s="61" t="s">
        <v>138</v>
      </c>
      <c r="G78" s="122">
        <v>11.36</v>
      </c>
      <c r="H78" s="134">
        <f>D78*G78</f>
        <v>56.8</v>
      </c>
      <c r="I78" s="140">
        <f>H78*1.2</f>
        <v>68.16</v>
      </c>
    </row>
    <row r="79" spans="1:171">
      <c r="A79" s="56" t="s">
        <v>910</v>
      </c>
      <c r="B79" s="57" t="s">
        <v>136</v>
      </c>
      <c r="C79" s="58" t="s">
        <v>9</v>
      </c>
      <c r="D79" s="59">
        <v>16</v>
      </c>
      <c r="E79" s="60" t="s">
        <v>918</v>
      </c>
      <c r="F79" s="61" t="s">
        <v>138</v>
      </c>
      <c r="G79" s="122">
        <v>6.7</v>
      </c>
      <c r="H79" s="134">
        <f t="shared" si="8"/>
        <v>107.2</v>
      </c>
      <c r="I79" s="140">
        <f t="shared" si="9"/>
        <v>128.63999999999999</v>
      </c>
    </row>
    <row r="80" spans="1:171">
      <c r="A80" s="56" t="s">
        <v>911</v>
      </c>
      <c r="B80" s="57" t="s">
        <v>136</v>
      </c>
      <c r="C80" s="58" t="s">
        <v>9</v>
      </c>
      <c r="D80" s="59">
        <v>16</v>
      </c>
      <c r="E80" s="60" t="s">
        <v>918</v>
      </c>
      <c r="F80" s="61" t="s">
        <v>138</v>
      </c>
      <c r="G80" s="122">
        <v>10.7</v>
      </c>
      <c r="H80" s="134">
        <f>D80*G80</f>
        <v>171.2</v>
      </c>
      <c r="I80" s="140">
        <f>H80*1.2</f>
        <v>205.43999999999997</v>
      </c>
    </row>
    <row r="81" spans="1:9">
      <c r="A81" s="56" t="s">
        <v>140</v>
      </c>
      <c r="B81" s="57" t="s">
        <v>141</v>
      </c>
      <c r="C81" s="58" t="s">
        <v>9</v>
      </c>
      <c r="D81" s="59">
        <v>5</v>
      </c>
      <c r="E81" s="60" t="s">
        <v>137</v>
      </c>
      <c r="F81" s="61" t="s">
        <v>138</v>
      </c>
      <c r="G81" s="122">
        <v>7</v>
      </c>
      <c r="H81" s="134">
        <f t="shared" si="8"/>
        <v>35</v>
      </c>
      <c r="I81" s="140">
        <f t="shared" si="9"/>
        <v>42</v>
      </c>
    </row>
    <row r="82" spans="1:9">
      <c r="A82" s="56" t="s">
        <v>142</v>
      </c>
      <c r="B82" s="57" t="s">
        <v>141</v>
      </c>
      <c r="C82" s="58" t="s">
        <v>9</v>
      </c>
      <c r="D82" s="59">
        <v>5</v>
      </c>
      <c r="E82" s="60" t="s">
        <v>137</v>
      </c>
      <c r="F82" s="61" t="s">
        <v>138</v>
      </c>
      <c r="G82" s="122">
        <v>11</v>
      </c>
      <c r="H82" s="134">
        <f>D82*G82</f>
        <v>55</v>
      </c>
      <c r="I82" s="140">
        <f>H82*1.2</f>
        <v>66</v>
      </c>
    </row>
    <row r="83" spans="1:9">
      <c r="A83" s="56" t="s">
        <v>912</v>
      </c>
      <c r="B83" s="57" t="s">
        <v>141</v>
      </c>
      <c r="C83" s="58" t="s">
        <v>9</v>
      </c>
      <c r="D83" s="59">
        <v>16</v>
      </c>
      <c r="E83" s="60" t="s">
        <v>918</v>
      </c>
      <c r="F83" s="61" t="s">
        <v>138</v>
      </c>
      <c r="G83" s="122">
        <v>6.7</v>
      </c>
      <c r="H83" s="134">
        <f t="shared" si="8"/>
        <v>107.2</v>
      </c>
      <c r="I83" s="140">
        <f t="shared" si="9"/>
        <v>128.63999999999999</v>
      </c>
    </row>
    <row r="84" spans="1:9">
      <c r="A84" s="56" t="s">
        <v>913</v>
      </c>
      <c r="B84" s="57" t="s">
        <v>141</v>
      </c>
      <c r="C84" s="58" t="s">
        <v>9</v>
      </c>
      <c r="D84" s="59">
        <v>16</v>
      </c>
      <c r="E84" s="60" t="s">
        <v>918</v>
      </c>
      <c r="F84" s="61" t="s">
        <v>138</v>
      </c>
      <c r="G84" s="122">
        <v>10.7</v>
      </c>
      <c r="H84" s="134">
        <f>D84*G84</f>
        <v>171.2</v>
      </c>
      <c r="I84" s="140">
        <f>H84*1.2</f>
        <v>205.43999999999997</v>
      </c>
    </row>
    <row r="85" spans="1:9">
      <c r="A85" s="56" t="s">
        <v>143</v>
      </c>
      <c r="B85" s="57" t="s">
        <v>144</v>
      </c>
      <c r="C85" s="58" t="s">
        <v>9</v>
      </c>
      <c r="D85" s="59">
        <v>5</v>
      </c>
      <c r="E85" s="60" t="s">
        <v>137</v>
      </c>
      <c r="F85" s="61" t="s">
        <v>138</v>
      </c>
      <c r="G85" s="122">
        <v>7.36</v>
      </c>
      <c r="H85" s="134">
        <f t="shared" si="8"/>
        <v>36.800000000000004</v>
      </c>
      <c r="I85" s="140">
        <f t="shared" si="9"/>
        <v>44.160000000000004</v>
      </c>
    </row>
    <row r="86" spans="1:9">
      <c r="A86" s="56" t="s">
        <v>145</v>
      </c>
      <c r="B86" s="57" t="s">
        <v>144</v>
      </c>
      <c r="C86" s="58" t="s">
        <v>9</v>
      </c>
      <c r="D86" s="59">
        <v>5</v>
      </c>
      <c r="E86" s="60" t="s">
        <v>137</v>
      </c>
      <c r="F86" s="61" t="s">
        <v>138</v>
      </c>
      <c r="G86" s="122">
        <v>11.36</v>
      </c>
      <c r="H86" s="134">
        <f>D86*G86</f>
        <v>56.8</v>
      </c>
      <c r="I86" s="140">
        <f>H86*1.2</f>
        <v>68.16</v>
      </c>
    </row>
    <row r="87" spans="1:9">
      <c r="A87" s="56" t="s">
        <v>914</v>
      </c>
      <c r="B87" s="57" t="s">
        <v>144</v>
      </c>
      <c r="C87" s="58" t="s">
        <v>9</v>
      </c>
      <c r="D87" s="59">
        <v>16</v>
      </c>
      <c r="E87" s="60" t="s">
        <v>918</v>
      </c>
      <c r="F87" s="61" t="s">
        <v>138</v>
      </c>
      <c r="G87" s="122">
        <v>6.6</v>
      </c>
      <c r="H87" s="134">
        <f t="shared" si="8"/>
        <v>105.6</v>
      </c>
      <c r="I87" s="140">
        <f t="shared" si="9"/>
        <v>126.71999999999998</v>
      </c>
    </row>
    <row r="88" spans="1:9">
      <c r="A88" s="56" t="s">
        <v>915</v>
      </c>
      <c r="B88" s="57" t="s">
        <v>144</v>
      </c>
      <c r="C88" s="58" t="s">
        <v>9</v>
      </c>
      <c r="D88" s="59">
        <v>16</v>
      </c>
      <c r="E88" s="60" t="s">
        <v>918</v>
      </c>
      <c r="F88" s="61" t="s">
        <v>138</v>
      </c>
      <c r="G88" s="122">
        <v>10.6</v>
      </c>
      <c r="H88" s="134">
        <f>D88*G88</f>
        <v>169.6</v>
      </c>
      <c r="I88" s="140">
        <f>H88*1.2</f>
        <v>203.51999999999998</v>
      </c>
    </row>
    <row r="89" spans="1:9">
      <c r="A89" s="56" t="s">
        <v>146</v>
      </c>
      <c r="B89" s="57" t="s">
        <v>147</v>
      </c>
      <c r="C89" s="58" t="s">
        <v>9</v>
      </c>
      <c r="D89" s="59">
        <v>5</v>
      </c>
      <c r="E89" s="60" t="s">
        <v>137</v>
      </c>
      <c r="F89" s="61" t="s">
        <v>138</v>
      </c>
      <c r="G89" s="122">
        <v>6.45</v>
      </c>
      <c r="H89" s="134">
        <f t="shared" si="8"/>
        <v>32.25</v>
      </c>
      <c r="I89" s="140">
        <f t="shared" si="9"/>
        <v>38.699999999999996</v>
      </c>
    </row>
    <row r="90" spans="1:9">
      <c r="A90" s="56" t="s">
        <v>148</v>
      </c>
      <c r="B90" s="57" t="s">
        <v>147</v>
      </c>
      <c r="C90" s="58" t="s">
        <v>9</v>
      </c>
      <c r="D90" s="59">
        <v>5</v>
      </c>
      <c r="E90" s="60" t="s">
        <v>137</v>
      </c>
      <c r="F90" s="61" t="s">
        <v>138</v>
      </c>
      <c r="G90" s="122">
        <v>10.45</v>
      </c>
      <c r="H90" s="134">
        <f>D90*G90</f>
        <v>52.25</v>
      </c>
      <c r="I90" s="140">
        <f>H90*1.2</f>
        <v>62.699999999999996</v>
      </c>
    </row>
    <row r="91" spans="1:9">
      <c r="A91" s="56" t="s">
        <v>916</v>
      </c>
      <c r="B91" s="57" t="s">
        <v>147</v>
      </c>
      <c r="C91" s="58" t="s">
        <v>9</v>
      </c>
      <c r="D91" s="59">
        <v>16</v>
      </c>
      <c r="E91" s="60" t="s">
        <v>918</v>
      </c>
      <c r="F91" s="61" t="s">
        <v>138</v>
      </c>
      <c r="G91" s="122">
        <v>5.9</v>
      </c>
      <c r="H91" s="134">
        <f t="shared" si="8"/>
        <v>94.4</v>
      </c>
      <c r="I91" s="140">
        <f>H91*1.2</f>
        <v>113.28</v>
      </c>
    </row>
    <row r="92" spans="1:9">
      <c r="A92" s="56" t="s">
        <v>917</v>
      </c>
      <c r="B92" s="57" t="s">
        <v>147</v>
      </c>
      <c r="C92" s="58" t="s">
        <v>9</v>
      </c>
      <c r="D92" s="59">
        <v>16</v>
      </c>
      <c r="E92" s="60" t="s">
        <v>918</v>
      </c>
      <c r="F92" s="61" t="s">
        <v>138</v>
      </c>
      <c r="G92" s="122">
        <v>9.9</v>
      </c>
      <c r="H92" s="134">
        <f>D92*G92</f>
        <v>158.4</v>
      </c>
      <c r="I92" s="140">
        <f>H92*1.2</f>
        <v>190.08</v>
      </c>
    </row>
    <row r="93" spans="1:9">
      <c r="A93" s="56" t="s">
        <v>149</v>
      </c>
      <c r="B93" s="57" t="s">
        <v>150</v>
      </c>
      <c r="C93" s="58" t="s">
        <v>9</v>
      </c>
      <c r="D93" s="59">
        <v>5</v>
      </c>
      <c r="E93" s="60" t="s">
        <v>119</v>
      </c>
      <c r="F93" s="61" t="s">
        <v>138</v>
      </c>
      <c r="G93" s="122">
        <v>7.65</v>
      </c>
      <c r="H93" s="134">
        <f>D93*G93</f>
        <v>38.25</v>
      </c>
      <c r="I93" s="140">
        <f>H93*1.2</f>
        <v>45.9</v>
      </c>
    </row>
    <row r="94" spans="1:9">
      <c r="A94" s="56" t="s">
        <v>151</v>
      </c>
      <c r="B94" s="57" t="s">
        <v>152</v>
      </c>
      <c r="C94" s="58" t="s">
        <v>9</v>
      </c>
      <c r="D94" s="59">
        <v>25</v>
      </c>
      <c r="E94" s="60" t="s">
        <v>101</v>
      </c>
      <c r="F94" s="61" t="s">
        <v>138</v>
      </c>
      <c r="G94" s="122">
        <v>7.14</v>
      </c>
      <c r="H94" s="134">
        <f>D94*G94</f>
        <v>178.5</v>
      </c>
      <c r="I94" s="140">
        <f>H94*1.2</f>
        <v>214.2</v>
      </c>
    </row>
    <row r="95" spans="1:9">
      <c r="A95" s="56" t="s">
        <v>884</v>
      </c>
      <c r="B95" s="57" t="s">
        <v>153</v>
      </c>
      <c r="C95" s="58" t="s">
        <v>9</v>
      </c>
      <c r="D95" s="59">
        <v>1</v>
      </c>
      <c r="E95" s="60"/>
      <c r="F95" s="61"/>
      <c r="G95" s="122">
        <v>7.5</v>
      </c>
      <c r="H95" s="134">
        <v>7.5</v>
      </c>
      <c r="I95" s="140">
        <v>9</v>
      </c>
    </row>
    <row r="96" spans="1:9">
      <c r="A96" s="107" t="s">
        <v>885</v>
      </c>
      <c r="B96" s="57" t="s">
        <v>153</v>
      </c>
      <c r="C96" s="73" t="s">
        <v>9</v>
      </c>
      <c r="D96" s="59">
        <v>1</v>
      </c>
      <c r="E96" s="60"/>
      <c r="F96" s="108"/>
      <c r="G96" s="122">
        <v>11.5</v>
      </c>
      <c r="H96" s="134">
        <v>11.5</v>
      </c>
      <c r="I96" s="142">
        <v>13.8</v>
      </c>
    </row>
    <row r="97" spans="1:10" ht="15.6">
      <c r="A97" s="89" t="s">
        <v>851</v>
      </c>
      <c r="B97" s="79"/>
      <c r="C97" s="80"/>
      <c r="D97" s="81"/>
      <c r="E97" s="82"/>
      <c r="F97" s="83"/>
      <c r="G97" s="126"/>
      <c r="H97" s="126"/>
      <c r="I97" s="143"/>
    </row>
    <row r="98" spans="1:10" ht="41.4">
      <c r="A98" s="84" t="s">
        <v>826</v>
      </c>
      <c r="B98" s="50" t="s">
        <v>835</v>
      </c>
      <c r="C98" s="85" t="s">
        <v>0</v>
      </c>
      <c r="D98" s="50" t="s">
        <v>1</v>
      </c>
      <c r="E98" s="86" t="s">
        <v>2</v>
      </c>
      <c r="F98" s="87" t="s">
        <v>3</v>
      </c>
      <c r="G98" s="127" t="s">
        <v>4</v>
      </c>
      <c r="H98" s="127" t="s">
        <v>5</v>
      </c>
      <c r="I98" s="127" t="s">
        <v>6</v>
      </c>
    </row>
    <row r="99" spans="1:10">
      <c r="A99" s="56" t="s">
        <v>899</v>
      </c>
      <c r="B99" s="57" t="s">
        <v>900</v>
      </c>
      <c r="C99" s="58" t="s">
        <v>9</v>
      </c>
      <c r="D99" s="59">
        <v>25</v>
      </c>
      <c r="E99" s="60" t="s">
        <v>101</v>
      </c>
      <c r="F99" s="61" t="s">
        <v>154</v>
      </c>
      <c r="G99" s="122">
        <v>0.91800000000000004</v>
      </c>
      <c r="H99" s="134">
        <v>22.95</v>
      </c>
      <c r="I99" s="140">
        <v>27.54</v>
      </c>
    </row>
    <row r="100" spans="1:10">
      <c r="A100" s="56" t="s">
        <v>155</v>
      </c>
      <c r="B100" s="57" t="s">
        <v>156</v>
      </c>
      <c r="C100" s="58" t="s">
        <v>9</v>
      </c>
      <c r="D100" s="59">
        <v>15</v>
      </c>
      <c r="E100" s="60" t="s">
        <v>157</v>
      </c>
      <c r="F100" s="61" t="s">
        <v>154</v>
      </c>
      <c r="G100" s="122">
        <v>1</v>
      </c>
      <c r="H100" s="134">
        <v>15</v>
      </c>
      <c r="I100" s="140">
        <v>18</v>
      </c>
    </row>
    <row r="101" spans="1:10">
      <c r="A101" s="56" t="s">
        <v>158</v>
      </c>
      <c r="B101" s="57" t="s">
        <v>159</v>
      </c>
      <c r="C101" s="58" t="s">
        <v>9</v>
      </c>
      <c r="D101" s="59">
        <v>15</v>
      </c>
      <c r="E101" s="60" t="s">
        <v>160</v>
      </c>
      <c r="F101" s="61">
        <v>0.3</v>
      </c>
      <c r="G101" s="122">
        <v>2.6</v>
      </c>
      <c r="H101" s="134">
        <v>39</v>
      </c>
      <c r="I101" s="140">
        <v>46.8</v>
      </c>
    </row>
    <row r="102" spans="1:10">
      <c r="A102" s="56" t="s">
        <v>161</v>
      </c>
      <c r="B102" s="57" t="s">
        <v>162</v>
      </c>
      <c r="C102" s="58" t="s">
        <v>9</v>
      </c>
      <c r="D102" s="59">
        <v>20</v>
      </c>
      <c r="E102" s="60" t="s">
        <v>75</v>
      </c>
      <c r="F102" s="61" t="s">
        <v>163</v>
      </c>
      <c r="G102" s="122">
        <v>4.9000000000000004</v>
      </c>
      <c r="H102" s="134">
        <v>98</v>
      </c>
      <c r="I102" s="140">
        <v>117.6</v>
      </c>
    </row>
    <row r="103" spans="1:10" ht="15.6">
      <c r="A103" s="89" t="s">
        <v>852</v>
      </c>
      <c r="B103" s="79"/>
      <c r="C103" s="80"/>
      <c r="D103" s="81"/>
      <c r="E103" s="82"/>
      <c r="F103" s="83"/>
      <c r="G103" s="126"/>
      <c r="H103" s="126"/>
      <c r="I103" s="143"/>
    </row>
    <row r="104" spans="1:10" ht="41.4">
      <c r="A104" s="84" t="s">
        <v>826</v>
      </c>
      <c r="B104" s="50" t="s">
        <v>835</v>
      </c>
      <c r="C104" s="85" t="s">
        <v>0</v>
      </c>
      <c r="D104" s="50" t="s">
        <v>1</v>
      </c>
      <c r="E104" s="86"/>
      <c r="F104" s="87" t="s">
        <v>3</v>
      </c>
      <c r="G104" s="127" t="s">
        <v>4</v>
      </c>
      <c r="H104" s="127" t="s">
        <v>5</v>
      </c>
      <c r="I104" s="127" t="s">
        <v>6</v>
      </c>
    </row>
    <row r="105" spans="1:10">
      <c r="A105" s="56" t="s">
        <v>165</v>
      </c>
      <c r="B105" s="57" t="s">
        <v>166</v>
      </c>
      <c r="C105" s="58" t="s">
        <v>9</v>
      </c>
      <c r="D105" s="59">
        <v>5</v>
      </c>
      <c r="E105" s="60"/>
      <c r="F105" s="61" t="s">
        <v>164</v>
      </c>
      <c r="G105" s="122">
        <v>12.75</v>
      </c>
      <c r="H105" s="134">
        <v>63.75</v>
      </c>
      <c r="I105" s="140">
        <v>76.5</v>
      </c>
    </row>
    <row r="106" spans="1:10">
      <c r="A106" s="56" t="s">
        <v>167</v>
      </c>
      <c r="B106" s="57" t="s">
        <v>168</v>
      </c>
      <c r="C106" s="58" t="s">
        <v>9</v>
      </c>
      <c r="D106" s="59">
        <v>11</v>
      </c>
      <c r="E106" s="60"/>
      <c r="F106" s="61" t="s">
        <v>164</v>
      </c>
      <c r="G106" s="122">
        <v>11.9</v>
      </c>
      <c r="H106" s="134">
        <v>130.9</v>
      </c>
      <c r="I106" s="140">
        <v>157.08000000000001</v>
      </c>
    </row>
    <row r="107" spans="1:10">
      <c r="A107" s="56" t="s">
        <v>169</v>
      </c>
      <c r="B107" s="57" t="s">
        <v>170</v>
      </c>
      <c r="C107" s="58" t="s">
        <v>9</v>
      </c>
      <c r="D107" s="59">
        <v>33</v>
      </c>
      <c r="E107" s="60"/>
      <c r="F107" s="61" t="s">
        <v>164</v>
      </c>
      <c r="G107" s="122">
        <v>10.7</v>
      </c>
      <c r="H107" s="134">
        <v>353.09999999999997</v>
      </c>
      <c r="I107" s="140">
        <v>423.71999999999997</v>
      </c>
    </row>
    <row r="108" spans="1:10">
      <c r="A108" s="56" t="s">
        <v>171</v>
      </c>
      <c r="B108" s="57" t="s">
        <v>172</v>
      </c>
      <c r="C108" s="58" t="s">
        <v>173</v>
      </c>
      <c r="D108" s="59">
        <v>1</v>
      </c>
      <c r="E108" s="60"/>
      <c r="F108" s="61">
        <v>0.02</v>
      </c>
      <c r="G108" s="122">
        <v>40.6</v>
      </c>
      <c r="H108" s="134">
        <v>40.6</v>
      </c>
      <c r="I108" s="140">
        <v>48.72</v>
      </c>
    </row>
    <row r="109" spans="1:10">
      <c r="A109" s="56" t="s">
        <v>174</v>
      </c>
      <c r="B109" s="57" t="s">
        <v>175</v>
      </c>
      <c r="C109" s="58" t="s">
        <v>173</v>
      </c>
      <c r="D109" s="59">
        <v>5</v>
      </c>
      <c r="E109" s="60"/>
      <c r="F109" s="61">
        <v>0.02</v>
      </c>
      <c r="G109" s="122">
        <v>33.4</v>
      </c>
      <c r="H109" s="134">
        <v>167</v>
      </c>
      <c r="I109" s="140">
        <v>200.4</v>
      </c>
    </row>
    <row r="110" spans="1:10">
      <c r="A110" s="56" t="s">
        <v>176</v>
      </c>
      <c r="B110" s="57" t="s">
        <v>177</v>
      </c>
      <c r="C110" s="58" t="s">
        <v>173</v>
      </c>
      <c r="D110" s="59">
        <v>10</v>
      </c>
      <c r="E110" s="60"/>
      <c r="F110" s="61">
        <v>0.02</v>
      </c>
      <c r="G110" s="122">
        <v>32.700000000000003</v>
      </c>
      <c r="H110" s="134">
        <v>327</v>
      </c>
      <c r="I110" s="140">
        <v>392.4</v>
      </c>
    </row>
    <row r="111" spans="1:10">
      <c r="A111" s="56" t="s">
        <v>178</v>
      </c>
      <c r="B111" s="57" t="s">
        <v>179</v>
      </c>
      <c r="C111" s="58" t="s">
        <v>173</v>
      </c>
      <c r="D111" s="59">
        <v>30</v>
      </c>
      <c r="E111" s="60"/>
      <c r="F111" s="61">
        <v>0.02</v>
      </c>
      <c r="G111" s="122">
        <v>31.6</v>
      </c>
      <c r="H111" s="134">
        <v>948</v>
      </c>
      <c r="I111" s="140">
        <v>1137.5999999999999</v>
      </c>
    </row>
    <row r="112" spans="1:10" ht="15.6">
      <c r="A112" s="89" t="s">
        <v>853</v>
      </c>
      <c r="B112" s="79"/>
      <c r="C112" s="80"/>
      <c r="D112" s="81"/>
      <c r="E112" s="82"/>
      <c r="F112" s="83"/>
      <c r="G112" s="126"/>
      <c r="H112" s="126"/>
      <c r="I112" s="143"/>
      <c r="J112" s="90"/>
    </row>
    <row r="113" spans="1:10" ht="41.4">
      <c r="A113" s="84" t="s">
        <v>826</v>
      </c>
      <c r="B113" s="50" t="s">
        <v>835</v>
      </c>
      <c r="C113" s="85" t="s">
        <v>0</v>
      </c>
      <c r="D113" s="50" t="s">
        <v>1</v>
      </c>
      <c r="E113" s="86"/>
      <c r="F113" s="87" t="s">
        <v>3</v>
      </c>
      <c r="G113" s="127" t="s">
        <v>4</v>
      </c>
      <c r="H113" s="127" t="s">
        <v>5</v>
      </c>
      <c r="I113" s="127" t="s">
        <v>6</v>
      </c>
      <c r="J113" s="90"/>
    </row>
    <row r="114" spans="1:10">
      <c r="A114" s="56" t="s">
        <v>180</v>
      </c>
      <c r="B114" s="57" t="s">
        <v>181</v>
      </c>
      <c r="C114" s="58" t="s">
        <v>173</v>
      </c>
      <c r="D114" s="59">
        <v>1</v>
      </c>
      <c r="E114" s="60"/>
      <c r="F114" s="61" t="s">
        <v>182</v>
      </c>
      <c r="G114" s="122">
        <v>60.396999999999998</v>
      </c>
      <c r="H114" s="134">
        <v>60.396999999999998</v>
      </c>
      <c r="I114" s="140">
        <v>72.476399999999998</v>
      </c>
      <c r="J114" s="90"/>
    </row>
    <row r="115" spans="1:10">
      <c r="A115" s="56" t="s">
        <v>183</v>
      </c>
      <c r="B115" s="57" t="s">
        <v>184</v>
      </c>
      <c r="C115" s="58" t="s">
        <v>173</v>
      </c>
      <c r="D115" s="59">
        <v>5</v>
      </c>
      <c r="E115" s="60"/>
      <c r="F115" s="61" t="s">
        <v>182</v>
      </c>
      <c r="G115" s="122">
        <v>58.5</v>
      </c>
      <c r="H115" s="134">
        <v>292.5</v>
      </c>
      <c r="I115" s="140">
        <v>351</v>
      </c>
    </row>
    <row r="116" spans="1:10">
      <c r="A116" s="56" t="s">
        <v>185</v>
      </c>
      <c r="B116" s="57" t="s">
        <v>186</v>
      </c>
      <c r="C116" s="58" t="s">
        <v>173</v>
      </c>
      <c r="D116" s="59">
        <v>1</v>
      </c>
      <c r="E116" s="60"/>
      <c r="F116" s="61" t="s">
        <v>182</v>
      </c>
      <c r="G116" s="122">
        <v>60.4</v>
      </c>
      <c r="H116" s="134">
        <v>60.4</v>
      </c>
      <c r="I116" s="140">
        <v>72.47999999999999</v>
      </c>
    </row>
    <row r="117" spans="1:10">
      <c r="A117" s="56" t="s">
        <v>187</v>
      </c>
      <c r="B117" s="57" t="s">
        <v>188</v>
      </c>
      <c r="C117" s="58" t="s">
        <v>173</v>
      </c>
      <c r="D117" s="59">
        <v>5</v>
      </c>
      <c r="E117" s="60"/>
      <c r="F117" s="61" t="s">
        <v>182</v>
      </c>
      <c r="G117" s="122">
        <v>58.55</v>
      </c>
      <c r="H117" s="134">
        <v>292.75</v>
      </c>
      <c r="I117" s="140">
        <v>351.3</v>
      </c>
    </row>
    <row r="118" spans="1:10">
      <c r="A118" s="56" t="s">
        <v>189</v>
      </c>
      <c r="B118" s="57" t="s">
        <v>190</v>
      </c>
      <c r="C118" s="58" t="s">
        <v>173</v>
      </c>
      <c r="D118" s="59">
        <v>1</v>
      </c>
      <c r="E118" s="60"/>
      <c r="F118" s="61" t="s">
        <v>191</v>
      </c>
      <c r="G118" s="122">
        <v>34.090000000000003</v>
      </c>
      <c r="H118" s="134">
        <v>34.090000000000003</v>
      </c>
      <c r="I118" s="140">
        <v>40.908000000000001</v>
      </c>
    </row>
    <row r="119" spans="1:10">
      <c r="A119" s="56" t="s">
        <v>192</v>
      </c>
      <c r="B119" s="57" t="s">
        <v>193</v>
      </c>
      <c r="C119" s="58" t="s">
        <v>173</v>
      </c>
      <c r="D119" s="59">
        <v>5</v>
      </c>
      <c r="E119" s="60"/>
      <c r="F119" s="61" t="s">
        <v>191</v>
      </c>
      <c r="G119" s="122">
        <v>32.25</v>
      </c>
      <c r="H119" s="134">
        <v>161.25</v>
      </c>
      <c r="I119" s="140">
        <v>193.5</v>
      </c>
    </row>
    <row r="120" spans="1:10">
      <c r="A120" s="56" t="s">
        <v>194</v>
      </c>
      <c r="B120" s="57" t="s">
        <v>195</v>
      </c>
      <c r="C120" s="58" t="s">
        <v>173</v>
      </c>
      <c r="D120" s="59">
        <v>1</v>
      </c>
      <c r="E120" s="60"/>
      <c r="F120" s="61">
        <v>0.2</v>
      </c>
      <c r="G120" s="122">
        <v>34.130000000000003</v>
      </c>
      <c r="H120" s="134">
        <v>34.130000000000003</v>
      </c>
      <c r="I120" s="140">
        <v>40.956000000000003</v>
      </c>
    </row>
    <row r="121" spans="1:10">
      <c r="A121" s="56" t="s">
        <v>196</v>
      </c>
      <c r="B121" s="57" t="s">
        <v>197</v>
      </c>
      <c r="C121" s="58" t="s">
        <v>173</v>
      </c>
      <c r="D121" s="59">
        <v>5</v>
      </c>
      <c r="E121" s="60"/>
      <c r="F121" s="61">
        <v>0.2</v>
      </c>
      <c r="G121" s="122">
        <v>26.99</v>
      </c>
      <c r="H121" s="134">
        <v>134.94999999999999</v>
      </c>
      <c r="I121" s="140">
        <v>161.93999999999997</v>
      </c>
    </row>
    <row r="122" spans="1:10">
      <c r="A122" s="56" t="s">
        <v>198</v>
      </c>
      <c r="B122" s="57" t="s">
        <v>199</v>
      </c>
      <c r="C122" s="58" t="s">
        <v>173</v>
      </c>
      <c r="D122" s="59">
        <v>10</v>
      </c>
      <c r="E122" s="60"/>
      <c r="F122" s="61">
        <v>0.2</v>
      </c>
      <c r="G122" s="122">
        <v>25.3</v>
      </c>
      <c r="H122" s="134">
        <v>253</v>
      </c>
      <c r="I122" s="140">
        <v>303.59999999999997</v>
      </c>
    </row>
    <row r="123" spans="1:10">
      <c r="A123" s="56" t="s">
        <v>200</v>
      </c>
      <c r="B123" s="57" t="s">
        <v>201</v>
      </c>
      <c r="C123" s="58" t="s">
        <v>9</v>
      </c>
      <c r="D123" s="59">
        <v>1</v>
      </c>
      <c r="E123" s="60"/>
      <c r="F123" s="61" t="s">
        <v>202</v>
      </c>
      <c r="G123" s="122">
        <v>25.99</v>
      </c>
      <c r="H123" s="134">
        <v>25.99</v>
      </c>
      <c r="I123" s="140">
        <v>31.187999999999995</v>
      </c>
    </row>
    <row r="124" spans="1:10" ht="22.8">
      <c r="A124" s="152" t="s">
        <v>854</v>
      </c>
      <c r="B124" s="153"/>
      <c r="C124" s="153"/>
      <c r="D124" s="153"/>
      <c r="E124" s="153"/>
      <c r="F124" s="153"/>
      <c r="G124" s="153"/>
      <c r="H124" s="153"/>
      <c r="I124" s="153"/>
    </row>
    <row r="125" spans="1:10" ht="41.4">
      <c r="A125" s="84" t="s">
        <v>826</v>
      </c>
      <c r="B125" s="50" t="s">
        <v>835</v>
      </c>
      <c r="C125" s="85" t="s">
        <v>0</v>
      </c>
      <c r="D125" s="50" t="s">
        <v>1</v>
      </c>
      <c r="E125" s="86" t="s">
        <v>2</v>
      </c>
      <c r="F125" s="87" t="s">
        <v>3</v>
      </c>
      <c r="G125" s="127" t="s">
        <v>4</v>
      </c>
      <c r="H125" s="127" t="s">
        <v>5</v>
      </c>
      <c r="I125" s="127" t="s">
        <v>6</v>
      </c>
    </row>
    <row r="126" spans="1:10">
      <c r="A126" s="56" t="s">
        <v>886</v>
      </c>
      <c r="B126" s="74" t="s">
        <v>887</v>
      </c>
      <c r="C126" s="91" t="s">
        <v>9</v>
      </c>
      <c r="D126" s="92">
        <v>25</v>
      </c>
      <c r="E126" s="93" t="s">
        <v>10</v>
      </c>
      <c r="F126" s="94">
        <v>4</v>
      </c>
      <c r="G126" s="128">
        <v>0.23200000000000001</v>
      </c>
      <c r="H126" s="135">
        <f>D126*G126</f>
        <v>5.8000000000000007</v>
      </c>
      <c r="I126" s="144">
        <f>H126*1.2</f>
        <v>6.9600000000000009</v>
      </c>
    </row>
    <row r="127" spans="1:10">
      <c r="A127" s="56" t="s">
        <v>203</v>
      </c>
      <c r="B127" s="74" t="s">
        <v>204</v>
      </c>
      <c r="C127" s="91" t="s">
        <v>9</v>
      </c>
      <c r="D127" s="92">
        <v>25</v>
      </c>
      <c r="E127" s="93" t="s">
        <v>10</v>
      </c>
      <c r="F127" s="94">
        <v>4</v>
      </c>
      <c r="G127" s="128">
        <v>0.51500000000000001</v>
      </c>
      <c r="H127" s="135">
        <f t="shared" ref="H127:H129" si="10">D127*G127</f>
        <v>12.875</v>
      </c>
      <c r="I127" s="144">
        <f>H127*1.2</f>
        <v>15.45</v>
      </c>
    </row>
    <row r="128" spans="1:10">
      <c r="A128" s="56" t="s">
        <v>205</v>
      </c>
      <c r="B128" s="57" t="s">
        <v>206</v>
      </c>
      <c r="C128" s="58" t="s">
        <v>9</v>
      </c>
      <c r="D128" s="59">
        <v>25</v>
      </c>
      <c r="E128" s="60" t="s">
        <v>10</v>
      </c>
      <c r="F128" s="61">
        <v>4</v>
      </c>
      <c r="G128" s="122">
        <v>0.66</v>
      </c>
      <c r="H128" s="134">
        <f t="shared" si="10"/>
        <v>16.5</v>
      </c>
      <c r="I128" s="140">
        <f>H128*1.2</f>
        <v>19.8</v>
      </c>
    </row>
    <row r="129" spans="1:9">
      <c r="A129" s="56" t="s">
        <v>207</v>
      </c>
      <c r="B129" s="57" t="s">
        <v>208</v>
      </c>
      <c r="C129" s="58" t="s">
        <v>9</v>
      </c>
      <c r="D129" s="59">
        <v>25</v>
      </c>
      <c r="E129" s="60" t="s">
        <v>10</v>
      </c>
      <c r="F129" s="61">
        <v>4</v>
      </c>
      <c r="G129" s="122">
        <v>0.58699999999999997</v>
      </c>
      <c r="H129" s="134">
        <f t="shared" si="10"/>
        <v>14.674999999999999</v>
      </c>
      <c r="I129" s="140">
        <f>H129*1.2</f>
        <v>17.61</v>
      </c>
    </row>
    <row r="130" spans="1:9">
      <c r="A130" s="56" t="s">
        <v>209</v>
      </c>
      <c r="B130" s="57" t="s">
        <v>210</v>
      </c>
      <c r="C130" s="58" t="s">
        <v>9</v>
      </c>
      <c r="D130" s="59">
        <v>25</v>
      </c>
      <c r="E130" s="60" t="s">
        <v>15</v>
      </c>
      <c r="F130" s="61">
        <v>4</v>
      </c>
      <c r="G130" s="122">
        <v>1.3</v>
      </c>
      <c r="H130" s="134">
        <f>D130*G130</f>
        <v>32.5</v>
      </c>
      <c r="I130" s="140">
        <f>H130*1.2</f>
        <v>39</v>
      </c>
    </row>
    <row r="131" spans="1:9">
      <c r="A131" s="56" t="s">
        <v>211</v>
      </c>
      <c r="B131" s="57" t="s">
        <v>212</v>
      </c>
      <c r="C131" s="58" t="s">
        <v>9</v>
      </c>
      <c r="D131" s="59">
        <v>25</v>
      </c>
      <c r="E131" s="60" t="s">
        <v>15</v>
      </c>
      <c r="F131" s="61">
        <v>4</v>
      </c>
      <c r="G131" s="122">
        <v>1.4</v>
      </c>
      <c r="H131" s="134">
        <v>35</v>
      </c>
      <c r="I131" s="140">
        <v>42</v>
      </c>
    </row>
    <row r="132" spans="1:9">
      <c r="A132" s="56" t="s">
        <v>213</v>
      </c>
      <c r="B132" s="57" t="s">
        <v>214</v>
      </c>
      <c r="C132" s="58" t="s">
        <v>9</v>
      </c>
      <c r="D132" s="59">
        <v>25</v>
      </c>
      <c r="E132" s="60" t="s">
        <v>15</v>
      </c>
      <c r="F132" s="61">
        <v>4</v>
      </c>
      <c r="G132" s="122">
        <v>1.32</v>
      </c>
      <c r="H132" s="134">
        <f t="shared" ref="H132" si="11">D132*G132</f>
        <v>33</v>
      </c>
      <c r="I132" s="140">
        <f t="shared" ref="I132" si="12">H132*1.2</f>
        <v>39.6</v>
      </c>
    </row>
    <row r="133" spans="1:9">
      <c r="A133" s="56" t="s">
        <v>215</v>
      </c>
      <c r="B133" s="57" t="s">
        <v>216</v>
      </c>
      <c r="C133" s="58" t="s">
        <v>9</v>
      </c>
      <c r="D133" s="59">
        <v>4.5</v>
      </c>
      <c r="E133" s="60"/>
      <c r="F133" s="61" t="s">
        <v>217</v>
      </c>
      <c r="G133" s="122">
        <v>21.6</v>
      </c>
      <c r="H133" s="134">
        <v>97.2</v>
      </c>
      <c r="I133" s="140">
        <v>116.64</v>
      </c>
    </row>
    <row r="134" spans="1:9">
      <c r="A134" s="56" t="s">
        <v>218</v>
      </c>
      <c r="B134" s="57" t="s">
        <v>219</v>
      </c>
      <c r="C134" s="58" t="s">
        <v>9</v>
      </c>
      <c r="D134" s="59">
        <v>24</v>
      </c>
      <c r="E134" s="60" t="s">
        <v>220</v>
      </c>
      <c r="F134" s="61">
        <v>4.9000000000000004</v>
      </c>
      <c r="G134" s="122">
        <v>6.6</v>
      </c>
      <c r="H134" s="134">
        <v>158.39999999999998</v>
      </c>
      <c r="I134" s="140">
        <v>190.07999999999996</v>
      </c>
    </row>
    <row r="135" spans="1:9">
      <c r="A135" s="56" t="s">
        <v>221</v>
      </c>
      <c r="B135" s="57" t="s">
        <v>222</v>
      </c>
      <c r="C135" s="58" t="s">
        <v>9</v>
      </c>
      <c r="D135" s="59">
        <v>25</v>
      </c>
      <c r="E135" s="60" t="s">
        <v>15</v>
      </c>
      <c r="F135" s="61">
        <v>4</v>
      </c>
      <c r="G135" s="122">
        <v>0.88</v>
      </c>
      <c r="H135" s="134">
        <f t="shared" ref="H135" si="13">D135*G135</f>
        <v>22</v>
      </c>
      <c r="I135" s="140">
        <f t="shared" ref="I135" si="14">H135*1.2</f>
        <v>26.4</v>
      </c>
    </row>
    <row r="136" spans="1:9" ht="15.6">
      <c r="A136" s="95" t="s">
        <v>855</v>
      </c>
      <c r="B136" s="79"/>
      <c r="C136" s="80"/>
      <c r="D136" s="81"/>
      <c r="E136" s="82"/>
      <c r="F136" s="83"/>
      <c r="G136" s="126"/>
      <c r="H136" s="126"/>
      <c r="I136" s="143"/>
    </row>
    <row r="137" spans="1:9" ht="41.4">
      <c r="A137" s="84" t="s">
        <v>826</v>
      </c>
      <c r="B137" s="50" t="s">
        <v>835</v>
      </c>
      <c r="C137" s="85" t="s">
        <v>0</v>
      </c>
      <c r="D137" s="50" t="s">
        <v>1</v>
      </c>
      <c r="E137" s="86"/>
      <c r="F137" s="87" t="s">
        <v>3</v>
      </c>
      <c r="G137" s="127" t="s">
        <v>4</v>
      </c>
      <c r="H137" s="127" t="s">
        <v>5</v>
      </c>
      <c r="I137" s="127" t="s">
        <v>6</v>
      </c>
    </row>
    <row r="138" spans="1:9" ht="24">
      <c r="A138" s="56" t="s">
        <v>904</v>
      </c>
      <c r="B138" s="117" t="s">
        <v>905</v>
      </c>
      <c r="C138" s="118" t="s">
        <v>9</v>
      </c>
      <c r="D138" s="59">
        <v>5</v>
      </c>
      <c r="E138" s="119" t="s">
        <v>906</v>
      </c>
      <c r="F138" s="61" t="s">
        <v>876</v>
      </c>
      <c r="G138" s="122">
        <v>3</v>
      </c>
      <c r="H138" s="134">
        <v>15</v>
      </c>
      <c r="I138" s="140">
        <v>18</v>
      </c>
    </row>
    <row r="139" spans="1:9" ht="24">
      <c r="A139" s="56" t="s">
        <v>223</v>
      </c>
      <c r="B139" s="57" t="s">
        <v>224</v>
      </c>
      <c r="C139" s="58" t="s">
        <v>74</v>
      </c>
      <c r="D139" s="59">
        <v>1</v>
      </c>
      <c r="E139" s="60"/>
      <c r="F139" s="61" t="s">
        <v>876</v>
      </c>
      <c r="G139" s="122">
        <v>9.9</v>
      </c>
      <c r="H139" s="134">
        <v>9.9</v>
      </c>
      <c r="I139" s="140">
        <v>11.88</v>
      </c>
    </row>
    <row r="140" spans="1:9" ht="24">
      <c r="A140" s="56" t="s">
        <v>225</v>
      </c>
      <c r="B140" s="57" t="s">
        <v>226</v>
      </c>
      <c r="C140" s="58" t="s">
        <v>227</v>
      </c>
      <c r="D140" s="59" t="s">
        <v>228</v>
      </c>
      <c r="E140" s="60"/>
      <c r="F140" s="61" t="s">
        <v>876</v>
      </c>
      <c r="G140" s="122">
        <v>14.3</v>
      </c>
      <c r="H140" s="134">
        <v>9.2899999999999991</v>
      </c>
      <c r="I140" s="140">
        <v>11.147999999999998</v>
      </c>
    </row>
    <row r="141" spans="1:9" ht="24">
      <c r="A141" s="56" t="s">
        <v>229</v>
      </c>
      <c r="B141" s="57" t="s">
        <v>230</v>
      </c>
      <c r="C141" s="58" t="s">
        <v>227</v>
      </c>
      <c r="D141" s="59" t="s">
        <v>231</v>
      </c>
      <c r="E141" s="60"/>
      <c r="F141" s="61" t="s">
        <v>876</v>
      </c>
      <c r="G141" s="122">
        <v>16.600000000000001</v>
      </c>
      <c r="H141" s="134">
        <v>11.34</v>
      </c>
      <c r="I141" s="140">
        <v>13.607999999999999</v>
      </c>
    </row>
    <row r="142" spans="1:9" ht="15.6">
      <c r="A142" s="95" t="s">
        <v>856</v>
      </c>
      <c r="B142" s="79"/>
      <c r="C142" s="80"/>
      <c r="D142" s="81"/>
      <c r="E142" s="82"/>
      <c r="F142" s="83"/>
      <c r="G142" s="126"/>
      <c r="H142" s="126"/>
      <c r="I142" s="143"/>
    </row>
    <row r="143" spans="1:9" ht="41.4">
      <c r="A143" s="84" t="s">
        <v>826</v>
      </c>
      <c r="B143" s="50" t="s">
        <v>835</v>
      </c>
      <c r="C143" s="85" t="s">
        <v>0</v>
      </c>
      <c r="D143" s="50" t="s">
        <v>1</v>
      </c>
      <c r="E143" s="86" t="s">
        <v>2</v>
      </c>
      <c r="F143" s="87" t="s">
        <v>3</v>
      </c>
      <c r="G143" s="127" t="s">
        <v>4</v>
      </c>
      <c r="H143" s="127" t="s">
        <v>5</v>
      </c>
      <c r="I143" s="127" t="s">
        <v>6</v>
      </c>
    </row>
    <row r="144" spans="1:9">
      <c r="A144" s="56" t="s">
        <v>233</v>
      </c>
      <c r="B144" s="57" t="s">
        <v>234</v>
      </c>
      <c r="C144" s="58" t="s">
        <v>9</v>
      </c>
      <c r="D144" s="59">
        <v>15</v>
      </c>
      <c r="E144" s="60" t="s">
        <v>235</v>
      </c>
      <c r="F144" s="61" t="s">
        <v>232</v>
      </c>
      <c r="G144" s="122">
        <v>4.4000000000000004</v>
      </c>
      <c r="H144" s="134">
        <f>D144*G144</f>
        <v>66</v>
      </c>
      <c r="I144" s="140">
        <f t="shared" ref="I144:I145" si="15">H144*1.2</f>
        <v>79.2</v>
      </c>
    </row>
    <row r="145" spans="1:9">
      <c r="A145" s="56" t="s">
        <v>236</v>
      </c>
      <c r="B145" s="57">
        <v>7614</v>
      </c>
      <c r="C145" s="58" t="s">
        <v>9</v>
      </c>
      <c r="D145" s="59">
        <v>20</v>
      </c>
      <c r="E145" s="60" t="s">
        <v>237</v>
      </c>
      <c r="F145" s="61" t="s">
        <v>238</v>
      </c>
      <c r="G145" s="122">
        <v>4.4000000000000004</v>
      </c>
      <c r="H145" s="134">
        <f>D145*G145</f>
        <v>88</v>
      </c>
      <c r="I145" s="140">
        <f t="shared" si="15"/>
        <v>105.6</v>
      </c>
    </row>
    <row r="146" spans="1:9">
      <c r="A146" s="56" t="s">
        <v>239</v>
      </c>
      <c r="B146" s="57" t="s">
        <v>240</v>
      </c>
      <c r="C146" s="58" t="s">
        <v>9</v>
      </c>
      <c r="D146" s="59">
        <v>4.5</v>
      </c>
      <c r="E146" s="60"/>
      <c r="F146" s="61" t="s">
        <v>238</v>
      </c>
      <c r="G146" s="122">
        <v>5.6</v>
      </c>
      <c r="H146" s="134">
        <v>25.2</v>
      </c>
      <c r="I146" s="140">
        <v>30.24</v>
      </c>
    </row>
    <row r="147" spans="1:9" ht="24">
      <c r="A147" s="56" t="s">
        <v>241</v>
      </c>
      <c r="B147" s="57" t="s">
        <v>242</v>
      </c>
      <c r="C147" s="58" t="s">
        <v>9</v>
      </c>
      <c r="D147" s="59">
        <v>24</v>
      </c>
      <c r="E147" s="60" t="s">
        <v>220</v>
      </c>
      <c r="F147" s="61" t="s">
        <v>243</v>
      </c>
      <c r="G147" s="122">
        <v>6.9</v>
      </c>
      <c r="H147" s="134">
        <f>D147*G147</f>
        <v>165.60000000000002</v>
      </c>
      <c r="I147" s="140">
        <f t="shared" ref="I147" si="16">H147*1.2</f>
        <v>198.72000000000003</v>
      </c>
    </row>
    <row r="148" spans="1:9" ht="22.8">
      <c r="A148" s="154" t="s">
        <v>857</v>
      </c>
      <c r="B148" s="155"/>
      <c r="C148" s="155"/>
      <c r="D148" s="155"/>
      <c r="E148" s="155"/>
      <c r="F148" s="155"/>
      <c r="G148" s="155"/>
      <c r="H148" s="155"/>
      <c r="I148" s="155"/>
    </row>
    <row r="149" spans="1:9" ht="21">
      <c r="A149" s="96" t="s">
        <v>858</v>
      </c>
      <c r="B149" s="79"/>
      <c r="C149" s="80"/>
      <c r="D149" s="81"/>
      <c r="E149" s="82"/>
      <c r="F149" s="83"/>
      <c r="G149" s="126"/>
      <c r="H149" s="126"/>
      <c r="I149" s="145"/>
    </row>
    <row r="150" spans="1:9" ht="41.4">
      <c r="A150" s="84" t="s">
        <v>826</v>
      </c>
      <c r="B150" s="50" t="s">
        <v>835</v>
      </c>
      <c r="C150" s="85" t="s">
        <v>0</v>
      </c>
      <c r="D150" s="50" t="s">
        <v>1</v>
      </c>
      <c r="E150" s="86" t="s">
        <v>2</v>
      </c>
      <c r="F150" s="87" t="s">
        <v>3</v>
      </c>
      <c r="G150" s="127" t="s">
        <v>4</v>
      </c>
      <c r="H150" s="127" t="s">
        <v>5</v>
      </c>
      <c r="I150" s="127" t="s">
        <v>6</v>
      </c>
    </row>
    <row r="151" spans="1:9">
      <c r="A151" s="56" t="s">
        <v>244</v>
      </c>
      <c r="B151" s="57" t="s">
        <v>245</v>
      </c>
      <c r="C151" s="58" t="s">
        <v>9</v>
      </c>
      <c r="D151" s="59">
        <v>25</v>
      </c>
      <c r="E151" s="60" t="s">
        <v>15</v>
      </c>
      <c r="F151" s="61" t="s">
        <v>246</v>
      </c>
      <c r="G151" s="122">
        <v>0.59699999999999998</v>
      </c>
      <c r="H151" s="134">
        <f t="shared" ref="H151:H154" si="17">D151*G151</f>
        <v>14.924999999999999</v>
      </c>
      <c r="I151" s="140">
        <f t="shared" ref="I151:I154" si="18">H151*1.2</f>
        <v>17.909999999999997</v>
      </c>
    </row>
    <row r="152" spans="1:9">
      <c r="A152" s="56" t="s">
        <v>247</v>
      </c>
      <c r="B152" s="57" t="s">
        <v>248</v>
      </c>
      <c r="C152" s="58" t="s">
        <v>9</v>
      </c>
      <c r="D152" s="59">
        <v>25</v>
      </c>
      <c r="E152" s="60" t="s">
        <v>15</v>
      </c>
      <c r="F152" s="61" t="s">
        <v>249</v>
      </c>
      <c r="G152" s="122">
        <v>0.88700000000000001</v>
      </c>
      <c r="H152" s="134">
        <f t="shared" si="17"/>
        <v>22.175000000000001</v>
      </c>
      <c r="I152" s="140">
        <f t="shared" si="18"/>
        <v>26.61</v>
      </c>
    </row>
    <row r="153" spans="1:9">
      <c r="A153" s="56" t="s">
        <v>250</v>
      </c>
      <c r="B153" s="57" t="s">
        <v>251</v>
      </c>
      <c r="C153" s="58" t="s">
        <v>9</v>
      </c>
      <c r="D153" s="59">
        <v>25</v>
      </c>
      <c r="E153" s="60" t="s">
        <v>15</v>
      </c>
      <c r="F153" s="61" t="s">
        <v>246</v>
      </c>
      <c r="G153" s="122">
        <v>0.93799999999999994</v>
      </c>
      <c r="H153" s="134">
        <f t="shared" si="17"/>
        <v>23.45</v>
      </c>
      <c r="I153" s="140">
        <f t="shared" si="18"/>
        <v>28.139999999999997</v>
      </c>
    </row>
    <row r="154" spans="1:9">
      <c r="A154" s="56" t="s">
        <v>252</v>
      </c>
      <c r="B154" s="57" t="s">
        <v>253</v>
      </c>
      <c r="C154" s="58" t="s">
        <v>9</v>
      </c>
      <c r="D154" s="59">
        <v>25</v>
      </c>
      <c r="E154" s="60" t="s">
        <v>15</v>
      </c>
      <c r="F154" s="61" t="s">
        <v>246</v>
      </c>
      <c r="G154" s="122">
        <v>1.1599999999999999</v>
      </c>
      <c r="H154" s="134">
        <f t="shared" si="17"/>
        <v>28.999999999999996</v>
      </c>
      <c r="I154" s="140">
        <f t="shared" si="18"/>
        <v>34.799999999999997</v>
      </c>
    </row>
    <row r="155" spans="1:9">
      <c r="A155" s="56" t="s">
        <v>254</v>
      </c>
      <c r="B155" s="57" t="s">
        <v>255</v>
      </c>
      <c r="C155" s="58" t="s">
        <v>9</v>
      </c>
      <c r="D155" s="59">
        <v>25</v>
      </c>
      <c r="E155" s="60" t="s">
        <v>15</v>
      </c>
      <c r="F155" s="61" t="s">
        <v>246</v>
      </c>
      <c r="G155" s="122">
        <v>1.75</v>
      </c>
      <c r="H155" s="134">
        <v>43.75</v>
      </c>
      <c r="I155" s="140">
        <v>52.5</v>
      </c>
    </row>
    <row r="156" spans="1:9">
      <c r="A156" s="56" t="s">
        <v>256</v>
      </c>
      <c r="B156" s="57" t="s">
        <v>257</v>
      </c>
      <c r="C156" s="58" t="s">
        <v>9</v>
      </c>
      <c r="D156" s="59">
        <v>25</v>
      </c>
      <c r="E156" s="60" t="s">
        <v>15</v>
      </c>
      <c r="F156" s="61" t="s">
        <v>246</v>
      </c>
      <c r="G156" s="122">
        <v>1.23</v>
      </c>
      <c r="H156" s="134">
        <v>30.75</v>
      </c>
      <c r="I156" s="140">
        <v>36.9</v>
      </c>
    </row>
    <row r="157" spans="1:9">
      <c r="A157" s="56" t="s">
        <v>258</v>
      </c>
      <c r="B157" s="57" t="s">
        <v>259</v>
      </c>
      <c r="C157" s="58" t="s">
        <v>9</v>
      </c>
      <c r="D157" s="59">
        <v>25</v>
      </c>
      <c r="E157" s="60" t="s">
        <v>15</v>
      </c>
      <c r="F157" s="61" t="s">
        <v>260</v>
      </c>
      <c r="G157" s="122">
        <v>0.46</v>
      </c>
      <c r="H157" s="134">
        <v>11.5</v>
      </c>
      <c r="I157" s="140">
        <v>13.799999999999999</v>
      </c>
    </row>
    <row r="158" spans="1:9" ht="21">
      <c r="A158" s="96" t="s">
        <v>859</v>
      </c>
      <c r="B158" s="79"/>
      <c r="C158" s="80"/>
      <c r="D158" s="81"/>
      <c r="E158" s="82"/>
      <c r="F158" s="83"/>
      <c r="G158" s="126"/>
      <c r="H158" s="126"/>
      <c r="I158" s="145"/>
    </row>
    <row r="159" spans="1:9" ht="41.4">
      <c r="A159" s="84" t="s">
        <v>826</v>
      </c>
      <c r="B159" s="50" t="s">
        <v>835</v>
      </c>
      <c r="C159" s="85" t="s">
        <v>0</v>
      </c>
      <c r="D159" s="50" t="s">
        <v>1</v>
      </c>
      <c r="E159" s="86" t="s">
        <v>2</v>
      </c>
      <c r="F159" s="87" t="s">
        <v>3</v>
      </c>
      <c r="G159" s="127" t="s">
        <v>4</v>
      </c>
      <c r="H159" s="127" t="s">
        <v>5</v>
      </c>
      <c r="I159" s="127" t="s">
        <v>6</v>
      </c>
    </row>
    <row r="160" spans="1:9" ht="24">
      <c r="A160" s="56" t="s">
        <v>896</v>
      </c>
      <c r="B160" s="57" t="s">
        <v>261</v>
      </c>
      <c r="C160" s="58" t="s">
        <v>9</v>
      </c>
      <c r="D160" s="59">
        <v>2</v>
      </c>
      <c r="E160" s="60" t="s">
        <v>262</v>
      </c>
      <c r="F160" s="61" t="s">
        <v>263</v>
      </c>
      <c r="G160" s="122">
        <v>5.9</v>
      </c>
      <c r="H160" s="134">
        <f t="shared" ref="H160:H162" si="19">D160*G160</f>
        <v>11.8</v>
      </c>
      <c r="I160" s="140">
        <f t="shared" ref="I160:I162" si="20">H160*1.2</f>
        <v>14.16</v>
      </c>
    </row>
    <row r="161" spans="1:9" ht="24">
      <c r="A161" s="56" t="s">
        <v>897</v>
      </c>
      <c r="B161" s="57" t="s">
        <v>264</v>
      </c>
      <c r="C161" s="58" t="s">
        <v>9</v>
      </c>
      <c r="D161" s="59">
        <v>5</v>
      </c>
      <c r="E161" s="60" t="s">
        <v>265</v>
      </c>
      <c r="F161" s="61" t="s">
        <v>263</v>
      </c>
      <c r="G161" s="122">
        <v>5.55</v>
      </c>
      <c r="H161" s="134">
        <f t="shared" si="19"/>
        <v>27.75</v>
      </c>
      <c r="I161" s="140">
        <f t="shared" si="20"/>
        <v>33.299999999999997</v>
      </c>
    </row>
    <row r="162" spans="1:9" ht="24">
      <c r="A162" s="56" t="s">
        <v>919</v>
      </c>
      <c r="B162" s="57" t="s">
        <v>920</v>
      </c>
      <c r="C162" s="58" t="s">
        <v>9</v>
      </c>
      <c r="D162" s="59">
        <v>16</v>
      </c>
      <c r="E162" s="60" t="s">
        <v>918</v>
      </c>
      <c r="F162" s="61" t="s">
        <v>263</v>
      </c>
      <c r="G162" s="122">
        <v>5.4</v>
      </c>
      <c r="H162" s="134">
        <f t="shared" si="19"/>
        <v>86.4</v>
      </c>
      <c r="I162" s="140">
        <f t="shared" si="20"/>
        <v>103.68</v>
      </c>
    </row>
    <row r="163" spans="1:9">
      <c r="A163" s="56" t="s">
        <v>892</v>
      </c>
      <c r="B163" s="57" t="s">
        <v>266</v>
      </c>
      <c r="C163" s="58" t="s">
        <v>9</v>
      </c>
      <c r="D163" s="59">
        <v>2</v>
      </c>
      <c r="E163" s="60" t="s">
        <v>267</v>
      </c>
      <c r="F163" s="61">
        <v>0.2</v>
      </c>
      <c r="G163" s="122">
        <v>7.4</v>
      </c>
      <c r="H163" s="134">
        <v>14.8</v>
      </c>
      <c r="I163" s="140">
        <v>17.760000000000002</v>
      </c>
    </row>
    <row r="164" spans="1:9">
      <c r="A164" s="56" t="s">
        <v>893</v>
      </c>
      <c r="B164" s="57" t="s">
        <v>266</v>
      </c>
      <c r="C164" s="58" t="s">
        <v>9</v>
      </c>
      <c r="D164" s="59">
        <v>5</v>
      </c>
      <c r="E164" s="60" t="s">
        <v>268</v>
      </c>
      <c r="F164" s="61">
        <v>0.2</v>
      </c>
      <c r="G164" s="122">
        <v>6.15</v>
      </c>
      <c r="H164" s="134">
        <v>30.75</v>
      </c>
      <c r="I164" s="140">
        <v>36.9</v>
      </c>
    </row>
    <row r="165" spans="1:9">
      <c r="A165" s="56" t="s">
        <v>894</v>
      </c>
      <c r="B165" s="57" t="s">
        <v>266</v>
      </c>
      <c r="C165" s="58" t="s">
        <v>9</v>
      </c>
      <c r="D165" s="59">
        <v>20</v>
      </c>
      <c r="E165" s="60" t="s">
        <v>75</v>
      </c>
      <c r="F165" s="61">
        <v>0.2</v>
      </c>
      <c r="G165" s="122">
        <v>5.55</v>
      </c>
      <c r="H165" s="134">
        <v>111</v>
      </c>
      <c r="I165" s="140">
        <v>133.19999999999999</v>
      </c>
    </row>
    <row r="166" spans="1:9" ht="21">
      <c r="A166" s="96" t="s">
        <v>860</v>
      </c>
      <c r="B166" s="79"/>
      <c r="C166" s="80"/>
      <c r="D166" s="81"/>
      <c r="E166" s="82"/>
      <c r="F166" s="83"/>
      <c r="G166" s="126"/>
      <c r="H166" s="126"/>
      <c r="I166" s="145"/>
    </row>
    <row r="167" spans="1:9" ht="41.4">
      <c r="A167" s="84" t="s">
        <v>826</v>
      </c>
      <c r="B167" s="50" t="s">
        <v>835</v>
      </c>
      <c r="C167" s="85" t="s">
        <v>0</v>
      </c>
      <c r="D167" s="50" t="s">
        <v>1</v>
      </c>
      <c r="E167" s="86"/>
      <c r="F167" s="87" t="s">
        <v>3</v>
      </c>
      <c r="G167" s="127" t="s">
        <v>4</v>
      </c>
      <c r="H167" s="127" t="s">
        <v>5</v>
      </c>
      <c r="I167" s="127" t="s">
        <v>6</v>
      </c>
    </row>
    <row r="168" spans="1:9">
      <c r="A168" s="56" t="s">
        <v>269</v>
      </c>
      <c r="B168" s="57" t="s">
        <v>270</v>
      </c>
      <c r="C168" s="58" t="s">
        <v>9</v>
      </c>
      <c r="D168" s="59">
        <v>4.4000000000000004</v>
      </c>
      <c r="E168" s="60"/>
      <c r="F168" s="61" t="s">
        <v>271</v>
      </c>
      <c r="G168" s="122">
        <v>17.399999999999999</v>
      </c>
      <c r="H168" s="134">
        <v>76.56</v>
      </c>
      <c r="I168" s="140">
        <v>91.872</v>
      </c>
    </row>
    <row r="169" spans="1:9">
      <c r="A169" s="56" t="s">
        <v>272</v>
      </c>
      <c r="B169" s="57" t="s">
        <v>273</v>
      </c>
      <c r="C169" s="58" t="s">
        <v>9</v>
      </c>
      <c r="D169" s="59">
        <v>8.8000000000000007</v>
      </c>
      <c r="E169" s="60"/>
      <c r="F169" s="61" t="s">
        <v>271</v>
      </c>
      <c r="G169" s="122">
        <v>16.100000000000001</v>
      </c>
      <c r="H169" s="134">
        <v>141.68000000000004</v>
      </c>
      <c r="I169" s="140">
        <v>170.01600000000005</v>
      </c>
    </row>
    <row r="170" spans="1:9">
      <c r="A170" s="56" t="s">
        <v>274</v>
      </c>
      <c r="B170" s="57" t="s">
        <v>275</v>
      </c>
      <c r="C170" s="58" t="s">
        <v>9</v>
      </c>
      <c r="D170" s="59">
        <v>3</v>
      </c>
      <c r="E170" s="60"/>
      <c r="F170" s="61" t="s">
        <v>276</v>
      </c>
      <c r="G170" s="122">
        <v>22.3</v>
      </c>
      <c r="H170" s="134">
        <v>66.900000000000006</v>
      </c>
      <c r="I170" s="140">
        <v>80.28</v>
      </c>
    </row>
    <row r="171" spans="1:9">
      <c r="A171" s="56" t="s">
        <v>277</v>
      </c>
      <c r="B171" s="57" t="s">
        <v>278</v>
      </c>
      <c r="C171" s="58" t="s">
        <v>9</v>
      </c>
      <c r="D171" s="59">
        <v>7.5</v>
      </c>
      <c r="E171" s="60"/>
      <c r="F171" s="61" t="s">
        <v>276</v>
      </c>
      <c r="G171" s="122">
        <v>21.5</v>
      </c>
      <c r="H171" s="134">
        <v>161.25</v>
      </c>
      <c r="I171" s="140">
        <v>193.5</v>
      </c>
    </row>
    <row r="172" spans="1:9">
      <c r="A172" s="56" t="s">
        <v>279</v>
      </c>
      <c r="B172" s="57" t="s">
        <v>280</v>
      </c>
      <c r="C172" s="58" t="s">
        <v>9</v>
      </c>
      <c r="D172" s="59">
        <v>6</v>
      </c>
      <c r="E172" s="60"/>
      <c r="F172" s="61" t="s">
        <v>281</v>
      </c>
      <c r="G172" s="122">
        <v>21.3</v>
      </c>
      <c r="H172" s="134">
        <v>127.80000000000001</v>
      </c>
      <c r="I172" s="140">
        <v>153.36000000000001</v>
      </c>
    </row>
    <row r="173" spans="1:9">
      <c r="A173" s="56" t="s">
        <v>282</v>
      </c>
      <c r="B173" s="57" t="s">
        <v>283</v>
      </c>
      <c r="C173" s="58" t="s">
        <v>9</v>
      </c>
      <c r="D173" s="59">
        <v>12</v>
      </c>
      <c r="E173" s="60"/>
      <c r="F173" s="61" t="s">
        <v>281</v>
      </c>
      <c r="G173" s="122">
        <v>15.8</v>
      </c>
      <c r="H173" s="134">
        <v>189.60000000000002</v>
      </c>
      <c r="I173" s="140">
        <v>227.52</v>
      </c>
    </row>
    <row r="174" spans="1:9" ht="36">
      <c r="A174" s="56" t="s">
        <v>284</v>
      </c>
      <c r="B174" s="57" t="s">
        <v>285</v>
      </c>
      <c r="C174" s="58" t="s">
        <v>9</v>
      </c>
      <c r="D174" s="59">
        <v>6.5</v>
      </c>
      <c r="E174" s="60"/>
      <c r="F174" s="61" t="s">
        <v>286</v>
      </c>
      <c r="G174" s="122">
        <v>18.100000000000001</v>
      </c>
      <c r="H174" s="134">
        <v>117.65</v>
      </c>
      <c r="I174" s="140">
        <v>141.18</v>
      </c>
    </row>
    <row r="175" spans="1:9" ht="36">
      <c r="A175" s="56" t="s">
        <v>287</v>
      </c>
      <c r="B175" s="57" t="s">
        <v>288</v>
      </c>
      <c r="C175" s="58" t="s">
        <v>9</v>
      </c>
      <c r="D175" s="59">
        <v>13</v>
      </c>
      <c r="E175" s="60"/>
      <c r="F175" s="61" t="s">
        <v>286</v>
      </c>
      <c r="G175" s="122">
        <v>18</v>
      </c>
      <c r="H175" s="134">
        <v>234</v>
      </c>
      <c r="I175" s="140">
        <v>280.8</v>
      </c>
    </row>
    <row r="176" spans="1:9" ht="24">
      <c r="A176" s="56" t="s">
        <v>289</v>
      </c>
      <c r="B176" s="57" t="s">
        <v>290</v>
      </c>
      <c r="C176" s="58" t="s">
        <v>9</v>
      </c>
      <c r="D176" s="59">
        <v>7</v>
      </c>
      <c r="E176" s="60"/>
      <c r="F176" s="61" t="s">
        <v>291</v>
      </c>
      <c r="G176" s="122">
        <v>18.8</v>
      </c>
      <c r="H176" s="134">
        <v>131.6</v>
      </c>
      <c r="I176" s="140">
        <v>157.91999999999999</v>
      </c>
    </row>
    <row r="177" spans="1:9">
      <c r="A177" s="56" t="s">
        <v>292</v>
      </c>
      <c r="B177" s="57" t="s">
        <v>293</v>
      </c>
      <c r="C177" s="58" t="s">
        <v>9</v>
      </c>
      <c r="D177" s="59">
        <v>1</v>
      </c>
      <c r="E177" s="60"/>
      <c r="F177" s="61" t="s">
        <v>294</v>
      </c>
      <c r="G177" s="122">
        <v>47.8</v>
      </c>
      <c r="H177" s="134">
        <v>47.8</v>
      </c>
      <c r="I177" s="140">
        <v>57.359999999999992</v>
      </c>
    </row>
    <row r="178" spans="1:9">
      <c r="A178" s="56" t="s">
        <v>295</v>
      </c>
      <c r="B178" s="57" t="s">
        <v>296</v>
      </c>
      <c r="C178" s="58" t="s">
        <v>74</v>
      </c>
      <c r="D178" s="59">
        <v>1</v>
      </c>
      <c r="E178" s="60"/>
      <c r="F178" s="61" t="s">
        <v>297</v>
      </c>
      <c r="G178" s="122">
        <v>22.3</v>
      </c>
      <c r="H178" s="134">
        <v>22.3</v>
      </c>
      <c r="I178" s="140">
        <v>26.76</v>
      </c>
    </row>
    <row r="179" spans="1:9">
      <c r="A179" s="56" t="s">
        <v>298</v>
      </c>
      <c r="B179" s="57" t="s">
        <v>299</v>
      </c>
      <c r="C179" s="58" t="s">
        <v>74</v>
      </c>
      <c r="D179" s="59">
        <v>100</v>
      </c>
      <c r="E179" s="60"/>
      <c r="F179" s="61" t="s">
        <v>297</v>
      </c>
      <c r="G179" s="122">
        <v>9.5000000000000001E-2</v>
      </c>
      <c r="H179" s="134">
        <v>9.5</v>
      </c>
      <c r="I179" s="140">
        <v>11.4</v>
      </c>
    </row>
    <row r="180" spans="1:9">
      <c r="A180" s="56" t="s">
        <v>300</v>
      </c>
      <c r="B180" s="57" t="s">
        <v>301</v>
      </c>
      <c r="C180" s="58" t="s">
        <v>9</v>
      </c>
      <c r="D180" s="59">
        <v>18.25</v>
      </c>
      <c r="E180" s="60"/>
      <c r="F180" s="61" t="s">
        <v>302</v>
      </c>
      <c r="G180" s="122">
        <v>11.7</v>
      </c>
      <c r="H180" s="134">
        <v>213.52499999999998</v>
      </c>
      <c r="I180" s="140">
        <v>256.22999999999996</v>
      </c>
    </row>
    <row r="181" spans="1:9">
      <c r="A181" s="56" t="s">
        <v>303</v>
      </c>
      <c r="B181" s="57" t="s">
        <v>304</v>
      </c>
      <c r="C181" s="58" t="s">
        <v>9</v>
      </c>
      <c r="D181" s="59">
        <v>18.25</v>
      </c>
      <c r="E181" s="60"/>
      <c r="F181" s="61" t="s">
        <v>302</v>
      </c>
      <c r="G181" s="122">
        <v>11.7</v>
      </c>
      <c r="H181" s="134">
        <v>213.52499999999998</v>
      </c>
      <c r="I181" s="140">
        <v>256.22999999999996</v>
      </c>
    </row>
    <row r="182" spans="1:9">
      <c r="A182" s="56" t="s">
        <v>305</v>
      </c>
      <c r="B182" s="57" t="s">
        <v>306</v>
      </c>
      <c r="C182" s="58" t="s">
        <v>9</v>
      </c>
      <c r="D182" s="59">
        <v>4.5</v>
      </c>
      <c r="E182" s="60"/>
      <c r="F182" s="61" t="s">
        <v>297</v>
      </c>
      <c r="G182" s="122">
        <v>24.2</v>
      </c>
      <c r="H182" s="134">
        <v>108.89999999999999</v>
      </c>
      <c r="I182" s="140">
        <v>130.67999999999998</v>
      </c>
    </row>
    <row r="183" spans="1:9">
      <c r="A183" s="56" t="s">
        <v>307</v>
      </c>
      <c r="B183" s="57" t="s">
        <v>308</v>
      </c>
      <c r="C183" s="58" t="s">
        <v>9</v>
      </c>
      <c r="D183" s="59">
        <v>4</v>
      </c>
      <c r="E183" s="60"/>
      <c r="F183" s="61" t="s">
        <v>309</v>
      </c>
      <c r="G183" s="122">
        <v>25.65</v>
      </c>
      <c r="H183" s="134">
        <v>102.6</v>
      </c>
      <c r="I183" s="140">
        <v>123.11999999999999</v>
      </c>
    </row>
    <row r="184" spans="1:9">
      <c r="A184" s="56" t="s">
        <v>310</v>
      </c>
      <c r="B184" s="57" t="s">
        <v>311</v>
      </c>
      <c r="C184" s="58" t="s">
        <v>9</v>
      </c>
      <c r="D184" s="59">
        <v>20</v>
      </c>
      <c r="E184" s="60"/>
      <c r="F184" s="61" t="s">
        <v>309</v>
      </c>
      <c r="G184" s="122">
        <v>23.9</v>
      </c>
      <c r="H184" s="134">
        <v>478</v>
      </c>
      <c r="I184" s="140">
        <v>573.6</v>
      </c>
    </row>
    <row r="185" spans="1:9">
      <c r="A185" s="56" t="s">
        <v>312</v>
      </c>
      <c r="B185" s="57" t="s">
        <v>313</v>
      </c>
      <c r="C185" s="58" t="s">
        <v>9</v>
      </c>
      <c r="D185" s="59">
        <v>6</v>
      </c>
      <c r="E185" s="60"/>
      <c r="F185" s="61" t="s">
        <v>314</v>
      </c>
      <c r="G185" s="122">
        <v>14.5</v>
      </c>
      <c r="H185" s="134">
        <v>87</v>
      </c>
      <c r="I185" s="140">
        <v>104.39999999999999</v>
      </c>
    </row>
    <row r="186" spans="1:9">
      <c r="A186" s="56" t="s">
        <v>315</v>
      </c>
      <c r="B186" s="57" t="s">
        <v>316</v>
      </c>
      <c r="C186" s="58" t="s">
        <v>9</v>
      </c>
      <c r="D186" s="59">
        <v>25</v>
      </c>
      <c r="E186" s="60"/>
      <c r="F186" s="61" t="s">
        <v>314</v>
      </c>
      <c r="G186" s="122">
        <v>12.2</v>
      </c>
      <c r="H186" s="134">
        <v>305</v>
      </c>
      <c r="I186" s="140">
        <v>366</v>
      </c>
    </row>
    <row r="187" spans="1:9" ht="24">
      <c r="A187" s="56" t="s">
        <v>317</v>
      </c>
      <c r="B187" s="57" t="s">
        <v>318</v>
      </c>
      <c r="C187" s="58" t="s">
        <v>9</v>
      </c>
      <c r="D187" s="59">
        <v>5</v>
      </c>
      <c r="E187" s="60"/>
      <c r="F187" s="61" t="s">
        <v>319</v>
      </c>
      <c r="G187" s="122">
        <v>46.5</v>
      </c>
      <c r="H187" s="134">
        <v>232.5</v>
      </c>
      <c r="I187" s="140">
        <v>279</v>
      </c>
    </row>
    <row r="188" spans="1:9" ht="24">
      <c r="A188" s="56" t="s">
        <v>320</v>
      </c>
      <c r="B188" s="57" t="s">
        <v>321</v>
      </c>
      <c r="C188" s="58" t="s">
        <v>9</v>
      </c>
      <c r="D188" s="59">
        <v>20</v>
      </c>
      <c r="E188" s="60"/>
      <c r="F188" s="61" t="s">
        <v>319</v>
      </c>
      <c r="G188" s="122">
        <v>41.5</v>
      </c>
      <c r="H188" s="134">
        <v>830</v>
      </c>
      <c r="I188" s="140">
        <v>996</v>
      </c>
    </row>
    <row r="189" spans="1:9">
      <c r="A189" s="56" t="s">
        <v>322</v>
      </c>
      <c r="B189" s="57" t="s">
        <v>323</v>
      </c>
      <c r="C189" s="58" t="s">
        <v>324</v>
      </c>
      <c r="D189" s="59">
        <v>1</v>
      </c>
      <c r="E189" s="60"/>
      <c r="F189" s="61" t="s">
        <v>325</v>
      </c>
      <c r="G189" s="122">
        <v>106</v>
      </c>
      <c r="H189" s="134">
        <v>106</v>
      </c>
      <c r="I189" s="140">
        <v>127.19999999999999</v>
      </c>
    </row>
    <row r="190" spans="1:9" ht="22.8">
      <c r="A190" s="163" t="s">
        <v>861</v>
      </c>
      <c r="B190" s="164"/>
      <c r="C190" s="164"/>
      <c r="D190" s="164"/>
      <c r="E190" s="164"/>
      <c r="F190" s="164"/>
      <c r="G190" s="164"/>
      <c r="H190" s="164"/>
      <c r="I190" s="164"/>
    </row>
    <row r="191" spans="1:9" ht="21">
      <c r="A191" s="97" t="s">
        <v>862</v>
      </c>
      <c r="B191" s="79"/>
      <c r="C191" s="80"/>
      <c r="D191" s="81"/>
      <c r="E191" s="82"/>
      <c r="F191" s="83"/>
      <c r="G191" s="126"/>
      <c r="H191" s="126"/>
      <c r="I191" s="145"/>
    </row>
    <row r="192" spans="1:9" ht="41.4">
      <c r="A192" s="84" t="s">
        <v>826</v>
      </c>
      <c r="B192" s="50" t="s">
        <v>835</v>
      </c>
      <c r="C192" s="85" t="s">
        <v>0</v>
      </c>
      <c r="D192" s="50" t="s">
        <v>1</v>
      </c>
      <c r="E192" s="86" t="s">
        <v>2</v>
      </c>
      <c r="F192" s="87" t="s">
        <v>3</v>
      </c>
      <c r="G192" s="127" t="s">
        <v>4</v>
      </c>
      <c r="H192" s="127" t="s">
        <v>5</v>
      </c>
      <c r="I192" s="127" t="s">
        <v>6</v>
      </c>
    </row>
    <row r="193" spans="1:9">
      <c r="A193" s="56" t="s">
        <v>895</v>
      </c>
      <c r="B193" s="57" t="s">
        <v>266</v>
      </c>
      <c r="C193" s="58" t="s">
        <v>9</v>
      </c>
      <c r="D193" s="59">
        <v>2</v>
      </c>
      <c r="E193" s="60" t="s">
        <v>267</v>
      </c>
      <c r="F193" s="61">
        <v>0.2</v>
      </c>
      <c r="G193" s="122">
        <v>7.4</v>
      </c>
      <c r="H193" s="134">
        <v>14.8</v>
      </c>
      <c r="I193" s="140">
        <v>17.760000000000002</v>
      </c>
    </row>
    <row r="194" spans="1:9">
      <c r="A194" s="56" t="s">
        <v>888</v>
      </c>
      <c r="B194" s="57" t="s">
        <v>889</v>
      </c>
      <c r="C194" s="58" t="s">
        <v>9</v>
      </c>
      <c r="D194" s="59">
        <v>25</v>
      </c>
      <c r="E194" s="60" t="s">
        <v>10</v>
      </c>
      <c r="F194" s="109">
        <v>20</v>
      </c>
      <c r="G194" s="122">
        <v>0.156</v>
      </c>
      <c r="H194" s="134">
        <f>D194*G194</f>
        <v>3.9</v>
      </c>
      <c r="I194" s="140">
        <f t="shared" ref="I194:I198" si="21">H194*1.2</f>
        <v>4.68</v>
      </c>
    </row>
    <row r="195" spans="1:9">
      <c r="A195" s="56" t="s">
        <v>327</v>
      </c>
      <c r="B195" s="57" t="s">
        <v>328</v>
      </c>
      <c r="C195" s="58" t="s">
        <v>9</v>
      </c>
      <c r="D195" s="59">
        <v>25</v>
      </c>
      <c r="E195" s="60" t="s">
        <v>10</v>
      </c>
      <c r="F195" s="61" t="s">
        <v>329</v>
      </c>
      <c r="G195" s="122">
        <v>0.16600000000000001</v>
      </c>
      <c r="H195" s="134">
        <f>D195*G195</f>
        <v>4.1500000000000004</v>
      </c>
      <c r="I195" s="140">
        <f t="shared" si="21"/>
        <v>4.9800000000000004</v>
      </c>
    </row>
    <row r="196" spans="1:9">
      <c r="A196" s="56" t="s">
        <v>901</v>
      </c>
      <c r="B196" s="57" t="s">
        <v>330</v>
      </c>
      <c r="C196" s="58" t="s">
        <v>9</v>
      </c>
      <c r="D196" s="59">
        <v>25</v>
      </c>
      <c r="E196" s="60" t="s">
        <v>15</v>
      </c>
      <c r="F196" s="61" t="s">
        <v>331</v>
      </c>
      <c r="G196" s="122">
        <v>0.38200000000000001</v>
      </c>
      <c r="H196" s="134">
        <f>D196*G196</f>
        <v>9.5500000000000007</v>
      </c>
      <c r="I196" s="140">
        <f t="shared" si="21"/>
        <v>11.46</v>
      </c>
    </row>
    <row r="197" spans="1:9">
      <c r="A197" s="56" t="s">
        <v>332</v>
      </c>
      <c r="B197" s="57" t="s">
        <v>333</v>
      </c>
      <c r="C197" s="58" t="s">
        <v>9</v>
      </c>
      <c r="D197" s="59" t="s">
        <v>326</v>
      </c>
      <c r="E197" s="60" t="s">
        <v>10</v>
      </c>
      <c r="F197" s="61">
        <v>19.5</v>
      </c>
      <c r="G197" s="122">
        <v>0.29599999999999999</v>
      </c>
      <c r="H197" s="134">
        <f>D197*G197</f>
        <v>7.3999999999999995</v>
      </c>
      <c r="I197" s="140">
        <f t="shared" si="21"/>
        <v>8.879999999999999</v>
      </c>
    </row>
    <row r="198" spans="1:9">
      <c r="A198" s="56" t="s">
        <v>334</v>
      </c>
      <c r="B198" s="57" t="s">
        <v>335</v>
      </c>
      <c r="C198" s="58" t="s">
        <v>9</v>
      </c>
      <c r="D198" s="59">
        <v>25</v>
      </c>
      <c r="E198" s="60" t="s">
        <v>15</v>
      </c>
      <c r="F198" s="61" t="s">
        <v>329</v>
      </c>
      <c r="G198" s="122">
        <v>0.56999999999999995</v>
      </c>
      <c r="H198" s="134">
        <f>D198*G198</f>
        <v>14.249999999999998</v>
      </c>
      <c r="I198" s="140">
        <f t="shared" si="21"/>
        <v>17.099999999999998</v>
      </c>
    </row>
    <row r="199" spans="1:9">
      <c r="A199" s="56" t="s">
        <v>336</v>
      </c>
      <c r="B199" s="57" t="s">
        <v>337</v>
      </c>
      <c r="C199" s="58" t="s">
        <v>9</v>
      </c>
      <c r="D199" s="59">
        <v>25</v>
      </c>
      <c r="E199" s="60" t="s">
        <v>15</v>
      </c>
      <c r="F199" s="61">
        <v>20</v>
      </c>
      <c r="G199" s="122">
        <v>0.99</v>
      </c>
      <c r="H199" s="134">
        <v>24.75</v>
      </c>
      <c r="I199" s="140">
        <v>29.7</v>
      </c>
    </row>
    <row r="200" spans="1:9" ht="21">
      <c r="A200" s="97" t="s">
        <v>863</v>
      </c>
      <c r="B200" s="79"/>
      <c r="C200" s="80"/>
      <c r="D200" s="81"/>
      <c r="E200" s="82"/>
      <c r="F200" s="83"/>
      <c r="G200" s="126"/>
      <c r="H200" s="126"/>
      <c r="I200" s="145"/>
    </row>
    <row r="201" spans="1:9" ht="41.4">
      <c r="A201" s="84" t="s">
        <v>826</v>
      </c>
      <c r="B201" s="50" t="s">
        <v>835</v>
      </c>
      <c r="C201" s="85" t="s">
        <v>0</v>
      </c>
      <c r="D201" s="50" t="s">
        <v>1</v>
      </c>
      <c r="E201" s="86" t="s">
        <v>2</v>
      </c>
      <c r="F201" s="87" t="s">
        <v>3</v>
      </c>
      <c r="G201" s="127" t="s">
        <v>4</v>
      </c>
      <c r="H201" s="127" t="s">
        <v>5</v>
      </c>
      <c r="I201" s="127" t="s">
        <v>6</v>
      </c>
    </row>
    <row r="202" spans="1:9">
      <c r="A202" s="56" t="s">
        <v>338</v>
      </c>
      <c r="B202" s="57" t="s">
        <v>339</v>
      </c>
      <c r="C202" s="58" t="s">
        <v>9</v>
      </c>
      <c r="D202" s="59" t="s">
        <v>326</v>
      </c>
      <c r="E202" s="60" t="s">
        <v>10</v>
      </c>
      <c r="F202" s="61">
        <v>3.3</v>
      </c>
      <c r="G202" s="122">
        <v>0.28100000000000003</v>
      </c>
      <c r="H202" s="134">
        <f>D202*G202</f>
        <v>7.0250000000000004</v>
      </c>
      <c r="I202" s="140">
        <f t="shared" ref="I202:I203" si="22">H202*1.2</f>
        <v>8.43</v>
      </c>
    </row>
    <row r="203" spans="1:9">
      <c r="A203" s="56" t="s">
        <v>340</v>
      </c>
      <c r="B203" s="57" t="s">
        <v>341</v>
      </c>
      <c r="C203" s="58" t="s">
        <v>9</v>
      </c>
      <c r="D203" s="59" t="s">
        <v>326</v>
      </c>
      <c r="E203" s="60" t="s">
        <v>10</v>
      </c>
      <c r="F203" s="61">
        <v>16</v>
      </c>
      <c r="G203" s="122">
        <v>0.15</v>
      </c>
      <c r="H203" s="134">
        <f>D203*G203</f>
        <v>3.75</v>
      </c>
      <c r="I203" s="140">
        <f t="shared" si="22"/>
        <v>4.5</v>
      </c>
    </row>
    <row r="204" spans="1:9" ht="21">
      <c r="A204" s="97" t="s">
        <v>864</v>
      </c>
      <c r="B204" s="79"/>
      <c r="C204" s="80"/>
      <c r="D204" s="81"/>
      <c r="E204" s="82"/>
      <c r="F204" s="83"/>
      <c r="G204" s="126"/>
      <c r="H204" s="126"/>
      <c r="I204" s="145"/>
    </row>
    <row r="205" spans="1:9" ht="41.4">
      <c r="A205" s="84" t="s">
        <v>826</v>
      </c>
      <c r="B205" s="50" t="s">
        <v>835</v>
      </c>
      <c r="C205" s="85" t="s">
        <v>0</v>
      </c>
      <c r="D205" s="50" t="s">
        <v>1</v>
      </c>
      <c r="E205" s="86" t="s">
        <v>2</v>
      </c>
      <c r="F205" s="87" t="s">
        <v>3</v>
      </c>
      <c r="G205" s="127" t="s">
        <v>4</v>
      </c>
      <c r="H205" s="127" t="s">
        <v>5</v>
      </c>
      <c r="I205" s="127" t="s">
        <v>6</v>
      </c>
    </row>
    <row r="206" spans="1:9">
      <c r="A206" s="56" t="s">
        <v>902</v>
      </c>
      <c r="B206" s="57" t="s">
        <v>342</v>
      </c>
      <c r="C206" s="58" t="s">
        <v>9</v>
      </c>
      <c r="D206" s="59" t="s">
        <v>326</v>
      </c>
      <c r="E206" s="60" t="s">
        <v>10</v>
      </c>
      <c r="F206" s="61">
        <v>16.5</v>
      </c>
      <c r="G206" s="122">
        <v>0.17499999999999999</v>
      </c>
      <c r="H206" s="134">
        <f>D206*G206</f>
        <v>4.375</v>
      </c>
      <c r="I206" s="140">
        <f t="shared" ref="I206:I208" si="23">H206*1.2</f>
        <v>5.25</v>
      </c>
    </row>
    <row r="207" spans="1:9">
      <c r="A207" s="56" t="s">
        <v>903</v>
      </c>
      <c r="B207" s="57" t="s">
        <v>343</v>
      </c>
      <c r="C207" s="58" t="s">
        <v>9</v>
      </c>
      <c r="D207" s="59" t="s">
        <v>326</v>
      </c>
      <c r="E207" s="60" t="s">
        <v>10</v>
      </c>
      <c r="F207" s="61">
        <v>16</v>
      </c>
      <c r="G207" s="122">
        <v>0.16500000000000001</v>
      </c>
      <c r="H207" s="134">
        <f>D207*G207</f>
        <v>4.125</v>
      </c>
      <c r="I207" s="140">
        <f t="shared" si="23"/>
        <v>4.95</v>
      </c>
    </row>
    <row r="208" spans="1:9">
      <c r="A208" s="56" t="s">
        <v>355</v>
      </c>
      <c r="B208" s="57" t="s">
        <v>356</v>
      </c>
      <c r="C208" s="58" t="s">
        <v>9</v>
      </c>
      <c r="D208" s="59" t="s">
        <v>357</v>
      </c>
      <c r="E208" s="60" t="s">
        <v>358</v>
      </c>
      <c r="F208" s="61">
        <v>11</v>
      </c>
      <c r="G208" s="122">
        <v>0.35499999999999998</v>
      </c>
      <c r="H208" s="134">
        <f>D208*G208</f>
        <v>10.649999999999999</v>
      </c>
      <c r="I208" s="140">
        <f t="shared" si="23"/>
        <v>12.779999999999998</v>
      </c>
    </row>
    <row r="209" spans="1:9" ht="24">
      <c r="A209" s="56" t="s">
        <v>344</v>
      </c>
      <c r="B209" s="57" t="s">
        <v>345</v>
      </c>
      <c r="C209" s="58" t="s">
        <v>9</v>
      </c>
      <c r="D209" s="59" t="s">
        <v>346</v>
      </c>
      <c r="E209" s="60" t="s">
        <v>347</v>
      </c>
      <c r="F209" s="61" t="s">
        <v>348</v>
      </c>
      <c r="G209" s="122">
        <v>0.73</v>
      </c>
      <c r="H209" s="134">
        <v>7.3</v>
      </c>
      <c r="I209" s="140">
        <v>8.76</v>
      </c>
    </row>
    <row r="210" spans="1:9" ht="21">
      <c r="A210" s="97" t="s">
        <v>865</v>
      </c>
      <c r="B210" s="79"/>
      <c r="C210" s="80"/>
      <c r="D210" s="81"/>
      <c r="E210" s="82"/>
      <c r="F210" s="83"/>
      <c r="G210" s="126"/>
      <c r="H210" s="126"/>
      <c r="I210" s="145"/>
    </row>
    <row r="211" spans="1:9" ht="41.4">
      <c r="A211" s="84" t="s">
        <v>826</v>
      </c>
      <c r="B211" s="50" t="s">
        <v>835</v>
      </c>
      <c r="C211" s="85" t="s">
        <v>0</v>
      </c>
      <c r="D211" s="50" t="s">
        <v>1</v>
      </c>
      <c r="E211" s="86" t="s">
        <v>2</v>
      </c>
      <c r="F211" s="87" t="s">
        <v>3</v>
      </c>
      <c r="G211" s="127" t="s">
        <v>4</v>
      </c>
      <c r="H211" s="127" t="s">
        <v>5</v>
      </c>
      <c r="I211" s="127" t="s">
        <v>6</v>
      </c>
    </row>
    <row r="212" spans="1:9">
      <c r="A212" s="56" t="s">
        <v>349</v>
      </c>
      <c r="B212" s="57" t="s">
        <v>350</v>
      </c>
      <c r="C212" s="58" t="s">
        <v>9</v>
      </c>
      <c r="D212" s="59" t="s">
        <v>326</v>
      </c>
      <c r="E212" s="60" t="s">
        <v>15</v>
      </c>
      <c r="F212" s="61" t="s">
        <v>351</v>
      </c>
      <c r="G212" s="129">
        <v>0.36499999999999999</v>
      </c>
      <c r="H212" s="134">
        <f>D212*G212</f>
        <v>9.125</v>
      </c>
      <c r="I212" s="140">
        <f t="shared" ref="I212:I213" si="24">H212*1.2</f>
        <v>10.95</v>
      </c>
    </row>
    <row r="213" spans="1:9" ht="24">
      <c r="A213" s="56" t="s">
        <v>352</v>
      </c>
      <c r="B213" s="57" t="s">
        <v>922</v>
      </c>
      <c r="C213" s="58" t="s">
        <v>9</v>
      </c>
      <c r="D213" s="59" t="s">
        <v>326</v>
      </c>
      <c r="E213" s="60" t="s">
        <v>15</v>
      </c>
      <c r="F213" s="61" t="s">
        <v>353</v>
      </c>
      <c r="G213" s="122">
        <v>2.74</v>
      </c>
      <c r="H213" s="134">
        <v>7.1</v>
      </c>
      <c r="I213" s="140">
        <f t="shared" si="24"/>
        <v>8.52</v>
      </c>
    </row>
    <row r="214" spans="1:9" ht="24">
      <c r="A214" s="56" t="s">
        <v>354</v>
      </c>
      <c r="B214" s="57" t="s">
        <v>923</v>
      </c>
      <c r="C214" s="58" t="s">
        <v>9</v>
      </c>
      <c r="D214" s="59" t="s">
        <v>326</v>
      </c>
      <c r="E214" s="60" t="s">
        <v>15</v>
      </c>
      <c r="F214" s="61" t="s">
        <v>353</v>
      </c>
      <c r="G214" s="122">
        <v>2.83</v>
      </c>
      <c r="H214" s="134">
        <v>7.2</v>
      </c>
      <c r="I214" s="140">
        <f>H214*1.2</f>
        <v>8.64</v>
      </c>
    </row>
    <row r="215" spans="1:9" ht="22.8">
      <c r="A215" s="165" t="s">
        <v>866</v>
      </c>
      <c r="B215" s="166"/>
      <c r="C215" s="166"/>
      <c r="D215" s="166"/>
      <c r="E215" s="166"/>
      <c r="F215" s="166"/>
      <c r="G215" s="166"/>
      <c r="H215" s="166"/>
      <c r="I215" s="166"/>
    </row>
    <row r="216" spans="1:9" ht="21">
      <c r="A216" s="98" t="s">
        <v>867</v>
      </c>
      <c r="B216" s="79"/>
      <c r="C216" s="80"/>
      <c r="D216" s="81"/>
      <c r="E216" s="82"/>
      <c r="F216" s="83"/>
      <c r="G216" s="126"/>
      <c r="H216" s="126"/>
      <c r="I216" s="145"/>
    </row>
    <row r="217" spans="1:9" ht="41.4">
      <c r="A217" s="84" t="s">
        <v>826</v>
      </c>
      <c r="B217" s="50" t="s">
        <v>835</v>
      </c>
      <c r="C217" s="85" t="s">
        <v>0</v>
      </c>
      <c r="D217" s="50" t="s">
        <v>1</v>
      </c>
      <c r="E217" s="86" t="s">
        <v>2</v>
      </c>
      <c r="F217" s="87" t="s">
        <v>3</v>
      </c>
      <c r="G217" s="127" t="s">
        <v>4</v>
      </c>
      <c r="H217" s="127" t="s">
        <v>5</v>
      </c>
      <c r="I217" s="127" t="s">
        <v>6</v>
      </c>
    </row>
    <row r="218" spans="1:9">
      <c r="A218" s="56" t="s">
        <v>359</v>
      </c>
      <c r="B218" s="57" t="s">
        <v>360</v>
      </c>
      <c r="C218" s="58" t="s">
        <v>9</v>
      </c>
      <c r="D218" s="59">
        <v>30</v>
      </c>
      <c r="E218" s="60" t="s">
        <v>361</v>
      </c>
      <c r="F218" s="61">
        <v>10</v>
      </c>
      <c r="G218" s="122">
        <v>0.39500000000000002</v>
      </c>
      <c r="H218" s="134">
        <f t="shared" ref="H218:H220" si="25">D218*G218</f>
        <v>11.850000000000001</v>
      </c>
      <c r="I218" s="140">
        <f t="shared" ref="I218:I220" si="26">H218*1.2</f>
        <v>14.22</v>
      </c>
    </row>
    <row r="219" spans="1:9">
      <c r="A219" s="56" t="s">
        <v>362</v>
      </c>
      <c r="B219" s="57" t="s">
        <v>363</v>
      </c>
      <c r="C219" s="58" t="s">
        <v>9</v>
      </c>
      <c r="D219" s="59">
        <v>30</v>
      </c>
      <c r="E219" s="60" t="s">
        <v>361</v>
      </c>
      <c r="F219" s="61">
        <v>10</v>
      </c>
      <c r="G219" s="122">
        <v>0.53500000000000003</v>
      </c>
      <c r="H219" s="134">
        <f t="shared" si="25"/>
        <v>16.05</v>
      </c>
      <c r="I219" s="140">
        <f t="shared" si="26"/>
        <v>19.260000000000002</v>
      </c>
    </row>
    <row r="220" spans="1:9">
      <c r="A220" s="56" t="s">
        <v>364</v>
      </c>
      <c r="B220" s="57" t="s">
        <v>365</v>
      </c>
      <c r="C220" s="58" t="s">
        <v>9</v>
      </c>
      <c r="D220" s="59">
        <v>30</v>
      </c>
      <c r="E220" s="60" t="s">
        <v>361</v>
      </c>
      <c r="F220" s="61">
        <v>43224</v>
      </c>
      <c r="G220" s="122">
        <v>0.52</v>
      </c>
      <c r="H220" s="134">
        <f t="shared" si="25"/>
        <v>15.600000000000001</v>
      </c>
      <c r="I220" s="140">
        <f t="shared" si="26"/>
        <v>18.720000000000002</v>
      </c>
    </row>
    <row r="221" spans="1:9">
      <c r="A221" s="56" t="s">
        <v>366</v>
      </c>
      <c r="B221" s="57" t="s">
        <v>367</v>
      </c>
      <c r="C221" s="58" t="s">
        <v>9</v>
      </c>
      <c r="D221" s="59">
        <v>25</v>
      </c>
      <c r="E221" s="60" t="s">
        <v>15</v>
      </c>
      <c r="F221" s="61">
        <v>7</v>
      </c>
      <c r="G221" s="122">
        <v>0.41</v>
      </c>
      <c r="H221" s="134">
        <v>10.25</v>
      </c>
      <c r="I221" s="140">
        <v>12.299999999999999</v>
      </c>
    </row>
    <row r="222" spans="1:9">
      <c r="A222" s="56" t="s">
        <v>368</v>
      </c>
      <c r="B222" s="57" t="s">
        <v>369</v>
      </c>
      <c r="C222" s="58" t="s">
        <v>9</v>
      </c>
      <c r="D222" s="59">
        <v>20</v>
      </c>
      <c r="E222" s="60" t="s">
        <v>237</v>
      </c>
      <c r="F222" s="61">
        <v>11</v>
      </c>
      <c r="G222" s="122">
        <v>0.62</v>
      </c>
      <c r="H222" s="134">
        <v>12.4</v>
      </c>
      <c r="I222" s="140">
        <v>14.879999999999999</v>
      </c>
    </row>
    <row r="223" spans="1:9">
      <c r="A223" s="56" t="s">
        <v>370</v>
      </c>
      <c r="B223" s="57" t="s">
        <v>371</v>
      </c>
      <c r="C223" s="58" t="s">
        <v>9</v>
      </c>
      <c r="D223" s="59">
        <v>20</v>
      </c>
      <c r="E223" s="60" t="s">
        <v>237</v>
      </c>
      <c r="F223" s="61">
        <v>11</v>
      </c>
      <c r="G223" s="122">
        <v>0.6</v>
      </c>
      <c r="H223" s="134">
        <v>12</v>
      </c>
      <c r="I223" s="140">
        <v>14.399999999999999</v>
      </c>
    </row>
    <row r="224" spans="1:9">
      <c r="A224" s="56" t="s">
        <v>372</v>
      </c>
      <c r="B224" s="57" t="s">
        <v>373</v>
      </c>
      <c r="C224" s="58" t="s">
        <v>9</v>
      </c>
      <c r="D224" s="59">
        <v>20</v>
      </c>
      <c r="E224" s="60" t="s">
        <v>237</v>
      </c>
      <c r="F224" s="61" t="s">
        <v>374</v>
      </c>
      <c r="G224" s="122">
        <v>0.4</v>
      </c>
      <c r="H224" s="134">
        <v>8</v>
      </c>
      <c r="I224" s="140">
        <v>9.6</v>
      </c>
    </row>
    <row r="225" spans="1:9">
      <c r="A225" s="56" t="s">
        <v>375</v>
      </c>
      <c r="B225" s="57" t="s">
        <v>376</v>
      </c>
      <c r="C225" s="58" t="s">
        <v>9</v>
      </c>
      <c r="D225" s="59" t="s">
        <v>357</v>
      </c>
      <c r="E225" s="60" t="s">
        <v>361</v>
      </c>
      <c r="F225" s="61">
        <v>18</v>
      </c>
      <c r="G225" s="122">
        <v>0.56000000000000005</v>
      </c>
      <c r="H225" s="134">
        <v>16.8</v>
      </c>
      <c r="I225" s="140">
        <v>20.16</v>
      </c>
    </row>
    <row r="226" spans="1:9">
      <c r="A226" s="56" t="s">
        <v>377</v>
      </c>
      <c r="B226" s="57" t="s">
        <v>378</v>
      </c>
      <c r="C226" s="58" t="s">
        <v>9</v>
      </c>
      <c r="D226" s="59" t="s">
        <v>357</v>
      </c>
      <c r="E226" s="60" t="s">
        <v>361</v>
      </c>
      <c r="F226" s="61" t="s">
        <v>379</v>
      </c>
      <c r="G226" s="122">
        <v>0.42</v>
      </c>
      <c r="H226" s="134">
        <v>12.6</v>
      </c>
      <c r="I226" s="140">
        <v>15.12</v>
      </c>
    </row>
    <row r="227" spans="1:9" ht="21">
      <c r="A227" s="98" t="s">
        <v>868</v>
      </c>
      <c r="B227" s="79"/>
      <c r="C227" s="80"/>
      <c r="D227" s="81"/>
      <c r="E227" s="82"/>
      <c r="F227" s="83"/>
      <c r="G227" s="126"/>
      <c r="H227" s="126"/>
      <c r="I227" s="145"/>
    </row>
    <row r="228" spans="1:9" ht="41.4">
      <c r="A228" s="84" t="s">
        <v>826</v>
      </c>
      <c r="B228" s="50" t="s">
        <v>835</v>
      </c>
      <c r="C228" s="85" t="s">
        <v>0</v>
      </c>
      <c r="D228" s="50" t="s">
        <v>1</v>
      </c>
      <c r="E228" s="86" t="s">
        <v>2</v>
      </c>
      <c r="F228" s="87" t="s">
        <v>3</v>
      </c>
      <c r="G228" s="127" t="s">
        <v>4</v>
      </c>
      <c r="H228" s="127" t="s">
        <v>5</v>
      </c>
      <c r="I228" s="127" t="s">
        <v>6</v>
      </c>
    </row>
    <row r="229" spans="1:9">
      <c r="A229" s="56" t="s">
        <v>380</v>
      </c>
      <c r="B229" s="57" t="s">
        <v>381</v>
      </c>
      <c r="C229" s="58" t="s">
        <v>9</v>
      </c>
      <c r="D229" s="59">
        <v>7</v>
      </c>
      <c r="E229" s="60"/>
      <c r="F229" s="61" t="s">
        <v>382</v>
      </c>
      <c r="G229" s="122">
        <v>3</v>
      </c>
      <c r="H229" s="134">
        <v>21</v>
      </c>
      <c r="I229" s="140">
        <v>25.2</v>
      </c>
    </row>
    <row r="230" spans="1:9">
      <c r="A230" s="56" t="s">
        <v>383</v>
      </c>
      <c r="B230" s="57" t="s">
        <v>384</v>
      </c>
      <c r="C230" s="58" t="s">
        <v>9</v>
      </c>
      <c r="D230" s="59">
        <v>25</v>
      </c>
      <c r="E230" s="60" t="s">
        <v>15</v>
      </c>
      <c r="F230" s="61">
        <v>20</v>
      </c>
      <c r="G230" s="122">
        <v>0.95</v>
      </c>
      <c r="H230" s="134">
        <v>23.75</v>
      </c>
      <c r="I230" s="140">
        <v>28.5</v>
      </c>
    </row>
    <row r="231" spans="1:9">
      <c r="A231" s="56" t="s">
        <v>385</v>
      </c>
      <c r="B231" s="57" t="s">
        <v>386</v>
      </c>
      <c r="C231" s="58" t="s">
        <v>9</v>
      </c>
      <c r="D231" s="59">
        <v>25</v>
      </c>
      <c r="E231" s="60" t="s">
        <v>15</v>
      </c>
      <c r="F231" s="61">
        <v>20</v>
      </c>
      <c r="G231" s="122">
        <v>0.85</v>
      </c>
      <c r="H231" s="134">
        <v>21.25</v>
      </c>
      <c r="I231" s="140">
        <v>25.5</v>
      </c>
    </row>
    <row r="232" spans="1:9">
      <c r="A232" s="56" t="s">
        <v>387</v>
      </c>
      <c r="B232" s="57" t="s">
        <v>388</v>
      </c>
      <c r="C232" s="58" t="s">
        <v>9</v>
      </c>
      <c r="D232" s="59">
        <v>25</v>
      </c>
      <c r="E232" s="60" t="s">
        <v>10</v>
      </c>
      <c r="F232" s="61" t="s">
        <v>389</v>
      </c>
      <c r="G232" s="122">
        <v>1.71</v>
      </c>
      <c r="H232" s="134">
        <v>42.75</v>
      </c>
      <c r="I232" s="140">
        <v>51.3</v>
      </c>
    </row>
    <row r="233" spans="1:9">
      <c r="A233" s="56" t="s">
        <v>390</v>
      </c>
      <c r="B233" s="57" t="s">
        <v>391</v>
      </c>
      <c r="C233" s="58" t="s">
        <v>9</v>
      </c>
      <c r="D233" s="59">
        <v>20</v>
      </c>
      <c r="E233" s="60" t="s">
        <v>237</v>
      </c>
      <c r="F233" s="61">
        <v>20</v>
      </c>
      <c r="G233" s="122">
        <v>1.89</v>
      </c>
      <c r="H233" s="134">
        <v>37.799999999999997</v>
      </c>
      <c r="I233" s="140">
        <v>45.359999999999992</v>
      </c>
    </row>
    <row r="234" spans="1:9">
      <c r="A234" s="56" t="s">
        <v>392</v>
      </c>
      <c r="B234" s="57" t="s">
        <v>393</v>
      </c>
      <c r="C234" s="58" t="s">
        <v>9</v>
      </c>
      <c r="D234" s="59">
        <v>25</v>
      </c>
      <c r="E234" s="60" t="s">
        <v>15</v>
      </c>
      <c r="F234" s="61" t="s">
        <v>394</v>
      </c>
      <c r="G234" s="122">
        <v>0.98</v>
      </c>
      <c r="H234" s="134">
        <v>24.5</v>
      </c>
      <c r="I234" s="140">
        <v>29.4</v>
      </c>
    </row>
    <row r="235" spans="1:9">
      <c r="A235" s="56" t="s">
        <v>395</v>
      </c>
      <c r="B235" s="57" t="s">
        <v>396</v>
      </c>
      <c r="C235" s="58" t="s">
        <v>9</v>
      </c>
      <c r="D235" s="59">
        <v>20</v>
      </c>
      <c r="E235" s="60" t="s">
        <v>237</v>
      </c>
      <c r="F235" s="61" t="s">
        <v>397</v>
      </c>
      <c r="G235" s="122">
        <v>0.95</v>
      </c>
      <c r="H235" s="134">
        <f t="shared" ref="H235" si="27">D235*G235</f>
        <v>19</v>
      </c>
      <c r="I235" s="140">
        <f t="shared" ref="I235" si="28">H235*1.2</f>
        <v>22.8</v>
      </c>
    </row>
    <row r="236" spans="1:9">
      <c r="A236" s="56" t="s">
        <v>398</v>
      </c>
      <c r="B236" s="57" t="s">
        <v>399</v>
      </c>
      <c r="C236" s="58" t="s">
        <v>9</v>
      </c>
      <c r="D236" s="59">
        <v>5</v>
      </c>
      <c r="E236" s="60"/>
      <c r="F236" s="61" t="s">
        <v>397</v>
      </c>
      <c r="G236" s="122">
        <v>2.4</v>
      </c>
      <c r="H236" s="134">
        <v>12</v>
      </c>
      <c r="I236" s="140">
        <v>14.399999999999999</v>
      </c>
    </row>
    <row r="237" spans="1:9">
      <c r="A237" s="56" t="s">
        <v>400</v>
      </c>
      <c r="B237" s="57" t="s">
        <v>401</v>
      </c>
      <c r="C237" s="58" t="s">
        <v>9</v>
      </c>
      <c r="D237" s="59">
        <v>20</v>
      </c>
      <c r="E237" s="60"/>
      <c r="F237" s="61" t="s">
        <v>402</v>
      </c>
      <c r="G237" s="122">
        <v>9.1</v>
      </c>
      <c r="H237" s="134">
        <v>182</v>
      </c>
      <c r="I237" s="140">
        <v>218.4</v>
      </c>
    </row>
    <row r="238" spans="1:9">
      <c r="A238" s="56" t="s">
        <v>403</v>
      </c>
      <c r="B238" s="57" t="s">
        <v>404</v>
      </c>
      <c r="C238" s="58" t="s">
        <v>173</v>
      </c>
      <c r="D238" s="59">
        <v>4</v>
      </c>
      <c r="E238" s="60"/>
      <c r="F238" s="61" t="s">
        <v>405</v>
      </c>
      <c r="G238" s="122">
        <v>13</v>
      </c>
      <c r="H238" s="134">
        <v>52</v>
      </c>
      <c r="I238" s="140">
        <v>62.4</v>
      </c>
    </row>
    <row r="239" spans="1:9" ht="21">
      <c r="A239" s="98" t="s">
        <v>869</v>
      </c>
      <c r="B239" s="79"/>
      <c r="C239" s="80"/>
      <c r="D239" s="81"/>
      <c r="E239" s="82"/>
      <c r="F239" s="83"/>
      <c r="G239" s="126"/>
      <c r="H239" s="126"/>
      <c r="I239" s="145"/>
    </row>
    <row r="240" spans="1:9" ht="41.4">
      <c r="A240" s="84" t="s">
        <v>826</v>
      </c>
      <c r="B240" s="50" t="s">
        <v>835</v>
      </c>
      <c r="C240" s="85" t="s">
        <v>0</v>
      </c>
      <c r="D240" s="50" t="s">
        <v>1</v>
      </c>
      <c r="E240" s="86"/>
      <c r="F240" s="87" t="s">
        <v>3</v>
      </c>
      <c r="G240" s="127" t="s">
        <v>4</v>
      </c>
      <c r="H240" s="127" t="s">
        <v>5</v>
      </c>
      <c r="I240" s="127" t="s">
        <v>6</v>
      </c>
    </row>
    <row r="241" spans="1:9" ht="24">
      <c r="A241" s="56" t="s">
        <v>406</v>
      </c>
      <c r="B241" s="57" t="s">
        <v>407</v>
      </c>
      <c r="C241" s="58" t="s">
        <v>74</v>
      </c>
      <c r="D241" s="59">
        <v>1</v>
      </c>
      <c r="E241" s="60"/>
      <c r="F241" s="61" t="s">
        <v>408</v>
      </c>
      <c r="G241" s="122">
        <v>385</v>
      </c>
      <c r="H241" s="134">
        <v>385</v>
      </c>
      <c r="I241" s="140">
        <v>462</v>
      </c>
    </row>
    <row r="242" spans="1:9" ht="24">
      <c r="A242" s="56" t="s">
        <v>409</v>
      </c>
      <c r="B242" s="57" t="s">
        <v>410</v>
      </c>
      <c r="C242" s="58" t="s">
        <v>173</v>
      </c>
      <c r="D242" s="59">
        <v>10</v>
      </c>
      <c r="E242" s="60"/>
      <c r="F242" s="61" t="s">
        <v>408</v>
      </c>
      <c r="G242" s="122">
        <v>48</v>
      </c>
      <c r="H242" s="134">
        <v>480</v>
      </c>
      <c r="I242" s="140">
        <v>576</v>
      </c>
    </row>
    <row r="243" spans="1:9" ht="21">
      <c r="A243" s="98" t="s">
        <v>870</v>
      </c>
      <c r="B243" s="79"/>
      <c r="C243" s="80"/>
      <c r="D243" s="81"/>
      <c r="E243" s="82"/>
      <c r="F243" s="83"/>
      <c r="G243" s="126"/>
      <c r="H243" s="126"/>
      <c r="I243" s="145"/>
    </row>
    <row r="244" spans="1:9" ht="41.4">
      <c r="A244" s="84" t="s">
        <v>826</v>
      </c>
      <c r="B244" s="50" t="s">
        <v>835</v>
      </c>
      <c r="C244" s="85" t="s">
        <v>0</v>
      </c>
      <c r="D244" s="50" t="s">
        <v>1</v>
      </c>
      <c r="E244" s="86" t="s">
        <v>2</v>
      </c>
      <c r="F244" s="87" t="s">
        <v>3</v>
      </c>
      <c r="G244" s="127" t="s">
        <v>4</v>
      </c>
      <c r="H244" s="127" t="s">
        <v>5</v>
      </c>
      <c r="I244" s="127" t="s">
        <v>6</v>
      </c>
    </row>
    <row r="245" spans="1:9" ht="24">
      <c r="A245" s="56" t="s">
        <v>411</v>
      </c>
      <c r="B245" s="57" t="s">
        <v>412</v>
      </c>
      <c r="C245" s="58" t="s">
        <v>173</v>
      </c>
      <c r="D245" s="59">
        <v>30</v>
      </c>
      <c r="E245" s="60" t="s">
        <v>413</v>
      </c>
      <c r="F245" s="61" t="s">
        <v>414</v>
      </c>
      <c r="G245" s="122">
        <v>3.45</v>
      </c>
      <c r="H245" s="134">
        <v>103.5</v>
      </c>
      <c r="I245" s="140">
        <v>124.19999999999999</v>
      </c>
    </row>
    <row r="246" spans="1:9">
      <c r="A246" s="56" t="s">
        <v>415</v>
      </c>
      <c r="B246" s="57" t="s">
        <v>416</v>
      </c>
      <c r="C246" s="58" t="s">
        <v>9</v>
      </c>
      <c r="D246" s="59">
        <v>2</v>
      </c>
      <c r="E246" s="60"/>
      <c r="F246" s="61" t="s">
        <v>417</v>
      </c>
      <c r="G246" s="122">
        <v>4.25</v>
      </c>
      <c r="H246" s="134">
        <v>8.5</v>
      </c>
      <c r="I246" s="140">
        <v>10.199999999999999</v>
      </c>
    </row>
    <row r="247" spans="1:9" ht="24">
      <c r="A247" s="56" t="s">
        <v>418</v>
      </c>
      <c r="B247" s="57" t="s">
        <v>419</v>
      </c>
      <c r="C247" s="58" t="s">
        <v>9</v>
      </c>
      <c r="D247" s="59">
        <v>25</v>
      </c>
      <c r="E247" s="60" t="s">
        <v>15</v>
      </c>
      <c r="F247" s="61" t="s">
        <v>420</v>
      </c>
      <c r="G247" s="122">
        <v>2.2000000000000002</v>
      </c>
      <c r="H247" s="134">
        <v>55.000000000000007</v>
      </c>
      <c r="I247" s="140">
        <v>66</v>
      </c>
    </row>
    <row r="248" spans="1:9" ht="24">
      <c r="A248" s="56" t="s">
        <v>421</v>
      </c>
      <c r="B248" s="57" t="s">
        <v>422</v>
      </c>
      <c r="C248" s="58" t="s">
        <v>9</v>
      </c>
      <c r="D248" s="59">
        <v>25</v>
      </c>
      <c r="E248" s="60" t="s">
        <v>15</v>
      </c>
      <c r="F248" s="61" t="s">
        <v>423</v>
      </c>
      <c r="G248" s="122">
        <v>2.75</v>
      </c>
      <c r="H248" s="134">
        <v>68.75</v>
      </c>
      <c r="I248" s="140">
        <v>82.5</v>
      </c>
    </row>
    <row r="249" spans="1:9" ht="24">
      <c r="A249" s="56" t="s">
        <v>424</v>
      </c>
      <c r="B249" s="57" t="s">
        <v>425</v>
      </c>
      <c r="C249" s="58" t="s">
        <v>9</v>
      </c>
      <c r="D249" s="59">
        <v>25</v>
      </c>
      <c r="E249" s="60" t="s">
        <v>15</v>
      </c>
      <c r="F249" s="61" t="s">
        <v>426</v>
      </c>
      <c r="G249" s="122">
        <v>2.2000000000000002</v>
      </c>
      <c r="H249" s="134">
        <v>55.000000000000007</v>
      </c>
      <c r="I249" s="140">
        <v>66</v>
      </c>
    </row>
    <row r="250" spans="1:9" ht="22.8">
      <c r="A250" s="167" t="s">
        <v>871</v>
      </c>
      <c r="B250" s="168"/>
      <c r="C250" s="168"/>
      <c r="D250" s="168"/>
      <c r="E250" s="168"/>
      <c r="F250" s="168"/>
      <c r="G250" s="168"/>
      <c r="H250" s="168"/>
      <c r="I250" s="168"/>
    </row>
    <row r="251" spans="1:9" ht="15.6">
      <c r="A251" s="99" t="s">
        <v>836</v>
      </c>
      <c r="B251" s="100"/>
      <c r="C251" s="101"/>
      <c r="D251" s="100"/>
      <c r="E251" s="102"/>
      <c r="F251" s="103"/>
      <c r="G251" s="130"/>
      <c r="H251" s="130"/>
      <c r="I251" s="130"/>
    </row>
    <row r="252" spans="1:9" ht="27.6">
      <c r="A252" s="84" t="s">
        <v>826</v>
      </c>
      <c r="B252" s="50" t="s">
        <v>835</v>
      </c>
      <c r="C252" s="85" t="s">
        <v>0</v>
      </c>
      <c r="D252" s="50" t="s">
        <v>877</v>
      </c>
      <c r="E252" s="86"/>
      <c r="F252" s="87"/>
      <c r="G252" s="127" t="s">
        <v>880</v>
      </c>
      <c r="H252" s="127" t="s">
        <v>878</v>
      </c>
      <c r="I252" s="127" t="s">
        <v>879</v>
      </c>
    </row>
    <row r="253" spans="1:9">
      <c r="A253" s="56" t="s">
        <v>890</v>
      </c>
      <c r="B253" s="57" t="s">
        <v>427</v>
      </c>
      <c r="C253" s="58" t="s">
        <v>428</v>
      </c>
      <c r="D253" s="110">
        <v>2.5</v>
      </c>
      <c r="E253" s="60"/>
      <c r="F253" s="61"/>
      <c r="G253" s="122">
        <v>1.3811384926315788</v>
      </c>
      <c r="H253" s="134">
        <v>3.4528462315789472</v>
      </c>
      <c r="I253" s="140">
        <v>4.1434154778947363</v>
      </c>
    </row>
    <row r="254" spans="1:9">
      <c r="A254" s="56" t="s">
        <v>429</v>
      </c>
      <c r="B254" s="57" t="s">
        <v>430</v>
      </c>
      <c r="C254" s="58" t="s">
        <v>428</v>
      </c>
      <c r="D254" s="110">
        <v>2.5</v>
      </c>
      <c r="E254" s="60"/>
      <c r="F254" s="61"/>
      <c r="G254" s="122">
        <v>1.5330251115789475</v>
      </c>
      <c r="H254" s="134">
        <v>3.8325627789473686</v>
      </c>
      <c r="I254" s="140">
        <v>4.5990753347368418</v>
      </c>
    </row>
    <row r="255" spans="1:9">
      <c r="A255" s="56" t="s">
        <v>431</v>
      </c>
      <c r="B255" s="57" t="s">
        <v>432</v>
      </c>
      <c r="C255" s="58" t="s">
        <v>428</v>
      </c>
      <c r="D255" s="110">
        <v>2</v>
      </c>
      <c r="E255" s="60"/>
      <c r="F255" s="61"/>
      <c r="G255" s="122">
        <v>1.9307621052631578</v>
      </c>
      <c r="H255" s="134">
        <v>3.8615242105263157</v>
      </c>
      <c r="I255" s="140">
        <v>4.6338290526315786</v>
      </c>
    </row>
    <row r="256" spans="1:9">
      <c r="A256" s="56" t="s">
        <v>433</v>
      </c>
      <c r="B256" s="57" t="s">
        <v>434</v>
      </c>
      <c r="C256" s="58" t="s">
        <v>428</v>
      </c>
      <c r="D256" s="110">
        <v>2</v>
      </c>
      <c r="E256" s="60"/>
      <c r="F256" s="61"/>
      <c r="G256" s="122">
        <v>1.9783875705263154</v>
      </c>
      <c r="H256" s="134">
        <v>3.9567751410526308</v>
      </c>
      <c r="I256" s="140">
        <v>4.748130169263157</v>
      </c>
    </row>
    <row r="257" spans="1:9">
      <c r="A257" s="56" t="s">
        <v>435</v>
      </c>
      <c r="B257" s="57" t="s">
        <v>436</v>
      </c>
      <c r="C257" s="58" t="s">
        <v>428</v>
      </c>
      <c r="D257" s="110">
        <v>2</v>
      </c>
      <c r="E257" s="60"/>
      <c r="F257" s="61"/>
      <c r="G257" s="122">
        <v>11.022077271578947</v>
      </c>
      <c r="H257" s="134">
        <v>22.044154543157894</v>
      </c>
      <c r="I257" s="140">
        <v>26.452985451789473</v>
      </c>
    </row>
    <row r="258" spans="1:9">
      <c r="A258" s="56" t="s">
        <v>437</v>
      </c>
      <c r="B258" s="57" t="s">
        <v>438</v>
      </c>
      <c r="C258" s="58" t="s">
        <v>428</v>
      </c>
      <c r="D258" s="110">
        <v>2.4</v>
      </c>
      <c r="E258" s="60"/>
      <c r="F258" s="61"/>
      <c r="G258" s="122">
        <v>1.3154925810526314</v>
      </c>
      <c r="H258" s="134">
        <v>3.1571821945263152</v>
      </c>
      <c r="I258" s="140">
        <v>3.7886186334315779</v>
      </c>
    </row>
    <row r="259" spans="1:9">
      <c r="A259" s="56" t="s">
        <v>439</v>
      </c>
      <c r="B259" s="57" t="s">
        <v>440</v>
      </c>
      <c r="C259" s="58" t="s">
        <v>428</v>
      </c>
      <c r="D259" s="110">
        <v>1.6</v>
      </c>
      <c r="E259" s="60"/>
      <c r="F259" s="61"/>
      <c r="G259" s="122">
        <v>1.7775883115789475</v>
      </c>
      <c r="H259" s="134">
        <v>2.8441412985263161</v>
      </c>
      <c r="I259" s="140">
        <v>3.4129695582315791</v>
      </c>
    </row>
    <row r="260" spans="1:9">
      <c r="A260" s="56" t="s">
        <v>441</v>
      </c>
      <c r="B260" s="57" t="s">
        <v>442</v>
      </c>
      <c r="C260" s="58" t="s">
        <v>428</v>
      </c>
      <c r="D260" s="110">
        <v>2.4</v>
      </c>
      <c r="E260" s="60"/>
      <c r="F260" s="61"/>
      <c r="G260" s="122">
        <v>1.7775883115789475</v>
      </c>
      <c r="H260" s="134">
        <v>4.2662119477894738</v>
      </c>
      <c r="I260" s="140">
        <v>5.119454337347368</v>
      </c>
    </row>
    <row r="261" spans="1:9">
      <c r="A261" s="56" t="s">
        <v>443</v>
      </c>
      <c r="B261" s="57" t="s">
        <v>444</v>
      </c>
      <c r="C261" s="58" t="s">
        <v>428</v>
      </c>
      <c r="D261" s="110">
        <v>1.6</v>
      </c>
      <c r="E261" s="60"/>
      <c r="F261" s="61"/>
      <c r="G261" s="122">
        <v>1.5664916547368424</v>
      </c>
      <c r="H261" s="134">
        <v>2.5063866475789478</v>
      </c>
      <c r="I261" s="140">
        <v>3.0076639770947371</v>
      </c>
    </row>
    <row r="262" spans="1:9">
      <c r="A262" s="56" t="s">
        <v>445</v>
      </c>
      <c r="B262" s="57" t="s">
        <v>446</v>
      </c>
      <c r="C262" s="58" t="s">
        <v>428</v>
      </c>
      <c r="D262" s="110">
        <v>2.4</v>
      </c>
      <c r="E262" s="60"/>
      <c r="F262" s="61"/>
      <c r="G262" s="122">
        <v>1.5664916547368424</v>
      </c>
      <c r="H262" s="134">
        <v>3.7595799713684217</v>
      </c>
      <c r="I262" s="140">
        <v>4.5114959656421059</v>
      </c>
    </row>
    <row r="263" spans="1:9" ht="15.6">
      <c r="A263" s="99" t="s">
        <v>838</v>
      </c>
      <c r="B263" s="100"/>
      <c r="C263" s="101"/>
      <c r="D263" s="100"/>
      <c r="E263" s="102"/>
      <c r="F263" s="103"/>
      <c r="G263" s="130"/>
      <c r="H263" s="130"/>
      <c r="I263" s="130"/>
    </row>
    <row r="264" spans="1:9" ht="27.6">
      <c r="A264" s="84" t="s">
        <v>826</v>
      </c>
      <c r="B264" s="50" t="s">
        <v>835</v>
      </c>
      <c r="C264" s="85" t="s">
        <v>0</v>
      </c>
      <c r="D264" s="50" t="s">
        <v>877</v>
      </c>
      <c r="E264" s="86"/>
      <c r="F264" s="87"/>
      <c r="G264" s="127" t="s">
        <v>880</v>
      </c>
      <c r="H264" s="127" t="s">
        <v>878</v>
      </c>
      <c r="I264" s="127" t="s">
        <v>879</v>
      </c>
    </row>
    <row r="265" spans="1:9">
      <c r="A265" s="56" t="s">
        <v>447</v>
      </c>
      <c r="B265" s="57" t="s">
        <v>448</v>
      </c>
      <c r="C265" s="58" t="s">
        <v>428</v>
      </c>
      <c r="D265" s="110">
        <v>2.5</v>
      </c>
      <c r="E265" s="60"/>
      <c r="F265" s="61"/>
      <c r="G265" s="122">
        <v>0.65608421052631583</v>
      </c>
      <c r="H265" s="134">
        <v>1.6402105263157896</v>
      </c>
      <c r="I265" s="140">
        <v>1.9682526315789475</v>
      </c>
    </row>
    <row r="266" spans="1:9">
      <c r="A266" s="56" t="s">
        <v>449</v>
      </c>
      <c r="B266" s="57" t="s">
        <v>450</v>
      </c>
      <c r="C266" s="58" t="s">
        <v>428</v>
      </c>
      <c r="D266" s="110">
        <v>2.5</v>
      </c>
      <c r="E266" s="60"/>
      <c r="F266" s="61"/>
      <c r="G266" s="122">
        <v>0.81654366315789462</v>
      </c>
      <c r="H266" s="134">
        <v>2.0413591578947363</v>
      </c>
      <c r="I266" s="140">
        <v>2.4496309894736834</v>
      </c>
    </row>
    <row r="267" spans="1:9">
      <c r="A267" s="56" t="s">
        <v>451</v>
      </c>
      <c r="B267" s="57" t="s">
        <v>452</v>
      </c>
      <c r="C267" s="58" t="s">
        <v>428</v>
      </c>
      <c r="D267" s="110">
        <v>25</v>
      </c>
      <c r="E267" s="60"/>
      <c r="F267" s="61"/>
      <c r="G267" s="122">
        <v>1.2060827284210527</v>
      </c>
      <c r="H267" s="134">
        <v>30.152068210526316</v>
      </c>
      <c r="I267" s="140">
        <v>36.182481852631575</v>
      </c>
    </row>
    <row r="268" spans="1:9" ht="15.6">
      <c r="A268" s="99" t="s">
        <v>837</v>
      </c>
      <c r="B268" s="100"/>
      <c r="C268" s="101"/>
      <c r="D268" s="111"/>
      <c r="E268" s="102"/>
      <c r="F268" s="103"/>
      <c r="G268" s="130"/>
      <c r="H268" s="130"/>
      <c r="I268" s="130"/>
    </row>
    <row r="269" spans="1:9" ht="27.6">
      <c r="A269" s="84" t="s">
        <v>826</v>
      </c>
      <c r="B269" s="50" t="s">
        <v>835</v>
      </c>
      <c r="C269" s="85" t="s">
        <v>0</v>
      </c>
      <c r="D269" s="112" t="s">
        <v>877</v>
      </c>
      <c r="E269" s="86"/>
      <c r="F269" s="87"/>
      <c r="G269" s="127" t="s">
        <v>880</v>
      </c>
      <c r="H269" s="127" t="s">
        <v>878</v>
      </c>
      <c r="I269" s="127" t="s">
        <v>879</v>
      </c>
    </row>
    <row r="270" spans="1:9">
      <c r="A270" s="56" t="s">
        <v>453</v>
      </c>
      <c r="B270" s="57" t="s">
        <v>454</v>
      </c>
      <c r="C270" s="58" t="s">
        <v>428</v>
      </c>
      <c r="D270" s="110">
        <v>2.5</v>
      </c>
      <c r="E270" s="60"/>
      <c r="F270" s="61"/>
      <c r="G270" s="122">
        <v>3.0248106442105263</v>
      </c>
      <c r="H270" s="134">
        <v>7.5620266105263152</v>
      </c>
      <c r="I270" s="140">
        <v>9.0744319326315779</v>
      </c>
    </row>
    <row r="271" spans="1:9">
      <c r="A271" s="56" t="s">
        <v>455</v>
      </c>
      <c r="B271" s="57" t="s">
        <v>456</v>
      </c>
      <c r="C271" s="58" t="s">
        <v>428</v>
      </c>
      <c r="D271" s="110">
        <v>2.5</v>
      </c>
      <c r="E271" s="60"/>
      <c r="F271" s="61"/>
      <c r="G271" s="122">
        <v>3.1391942399999992</v>
      </c>
      <c r="H271" s="134">
        <v>7.8479855999999977</v>
      </c>
      <c r="I271" s="140">
        <v>9.4175827199999969</v>
      </c>
    </row>
    <row r="272" spans="1:9">
      <c r="A272" s="56" t="s">
        <v>457</v>
      </c>
      <c r="B272" s="57" t="s">
        <v>458</v>
      </c>
      <c r="C272" s="58" t="s">
        <v>428</v>
      </c>
      <c r="D272" s="110">
        <v>2.5</v>
      </c>
      <c r="E272" s="60"/>
      <c r="F272" s="61"/>
      <c r="G272" s="122">
        <v>3.3849071494736847</v>
      </c>
      <c r="H272" s="134">
        <v>8.4622678736842118</v>
      </c>
      <c r="I272" s="140">
        <v>10.154721448421054</v>
      </c>
    </row>
    <row r="273" spans="1:9">
      <c r="A273" s="56" t="s">
        <v>459</v>
      </c>
      <c r="B273" s="57" t="s">
        <v>460</v>
      </c>
      <c r="C273" s="58" t="s">
        <v>428</v>
      </c>
      <c r="D273" s="110">
        <v>2</v>
      </c>
      <c r="E273" s="60"/>
      <c r="F273" s="61"/>
      <c r="G273" s="122">
        <v>16.520662804210524</v>
      </c>
      <c r="H273" s="134">
        <v>33.041325608421047</v>
      </c>
      <c r="I273" s="140">
        <v>39.649590730105253</v>
      </c>
    </row>
    <row r="274" spans="1:9">
      <c r="A274" s="56" t="s">
        <v>461</v>
      </c>
      <c r="B274" s="57" t="s">
        <v>462</v>
      </c>
      <c r="C274" s="58" t="s">
        <v>428</v>
      </c>
      <c r="D274" s="110">
        <v>2</v>
      </c>
      <c r="E274" s="60"/>
      <c r="F274" s="61"/>
      <c r="G274" s="122">
        <v>13.163998517894733</v>
      </c>
      <c r="H274" s="134">
        <v>26.327997035789465</v>
      </c>
      <c r="I274" s="140">
        <v>31.593596442947359</v>
      </c>
    </row>
    <row r="275" spans="1:9" ht="15.6">
      <c r="A275" s="99" t="s">
        <v>839</v>
      </c>
      <c r="B275" s="100"/>
      <c r="C275" s="101"/>
      <c r="D275" s="111"/>
      <c r="E275" s="102"/>
      <c r="F275" s="103"/>
      <c r="G275" s="130"/>
      <c r="H275" s="130"/>
      <c r="I275" s="130"/>
    </row>
    <row r="276" spans="1:9" ht="27.6">
      <c r="A276" s="84" t="s">
        <v>826</v>
      </c>
      <c r="B276" s="50" t="s">
        <v>835</v>
      </c>
      <c r="C276" s="85" t="s">
        <v>0</v>
      </c>
      <c r="D276" s="112" t="s">
        <v>877</v>
      </c>
      <c r="E276" s="86"/>
      <c r="F276" s="87"/>
      <c r="G276" s="127" t="s">
        <v>880</v>
      </c>
      <c r="H276" s="127" t="s">
        <v>878</v>
      </c>
      <c r="I276" s="127" t="s">
        <v>879</v>
      </c>
    </row>
    <row r="277" spans="1:9">
      <c r="A277" s="56" t="s">
        <v>463</v>
      </c>
      <c r="B277" s="57" t="s">
        <v>464</v>
      </c>
      <c r="C277" s="58" t="s">
        <v>428</v>
      </c>
      <c r="D277" s="110">
        <v>2.5</v>
      </c>
      <c r="E277" s="60"/>
      <c r="F277" s="61"/>
      <c r="G277" s="122">
        <v>2.1301414105263157</v>
      </c>
      <c r="H277" s="134">
        <v>5.325353526315789</v>
      </c>
      <c r="I277" s="140">
        <v>6.3904242315789466</v>
      </c>
    </row>
    <row r="278" spans="1:9">
      <c r="A278" s="56" t="s">
        <v>465</v>
      </c>
      <c r="B278" s="57" t="s">
        <v>466</v>
      </c>
      <c r="C278" s="58" t="s">
        <v>428</v>
      </c>
      <c r="D278" s="110">
        <v>2.5</v>
      </c>
      <c r="E278" s="60"/>
      <c r="F278" s="61"/>
      <c r="G278" s="122">
        <v>2.416079311578947</v>
      </c>
      <c r="H278" s="134">
        <v>6.0401982789473676</v>
      </c>
      <c r="I278" s="140">
        <v>7.2482379347368404</v>
      </c>
    </row>
    <row r="279" spans="1:9">
      <c r="A279" s="56" t="s">
        <v>467</v>
      </c>
      <c r="B279" s="57" t="s">
        <v>468</v>
      </c>
      <c r="C279" s="58" t="s">
        <v>428</v>
      </c>
      <c r="D279" s="110">
        <v>2.5</v>
      </c>
      <c r="E279" s="60"/>
      <c r="F279" s="61"/>
      <c r="G279" s="122">
        <v>2.7020172126315787</v>
      </c>
      <c r="H279" s="134">
        <v>6.7550430315789463</v>
      </c>
      <c r="I279" s="140">
        <v>8.1060516378947352</v>
      </c>
    </row>
    <row r="280" spans="1:9">
      <c r="A280" s="56" t="s">
        <v>469</v>
      </c>
      <c r="B280" s="57" t="s">
        <v>470</v>
      </c>
      <c r="C280" s="58" t="s">
        <v>428</v>
      </c>
      <c r="D280" s="110">
        <v>2.5</v>
      </c>
      <c r="E280" s="60"/>
      <c r="F280" s="61"/>
      <c r="G280" s="122">
        <v>2.9303837242105253</v>
      </c>
      <c r="H280" s="134">
        <v>7.3259593105263132</v>
      </c>
      <c r="I280" s="140">
        <v>8.7911511726315759</v>
      </c>
    </row>
    <row r="281" spans="1:9">
      <c r="A281" s="56" t="s">
        <v>471</v>
      </c>
      <c r="B281" s="57" t="s">
        <v>472</v>
      </c>
      <c r="C281" s="58" t="s">
        <v>428</v>
      </c>
      <c r="D281" s="110">
        <v>2.5</v>
      </c>
      <c r="E281" s="60"/>
      <c r="F281" s="61"/>
      <c r="G281" s="122">
        <v>3.216321625263157</v>
      </c>
      <c r="H281" s="134">
        <v>8.0408040631578928</v>
      </c>
      <c r="I281" s="140">
        <v>9.6489648757894706</v>
      </c>
    </row>
    <row r="282" spans="1:9">
      <c r="A282" s="56" t="s">
        <v>473</v>
      </c>
      <c r="B282" s="57" t="s">
        <v>474</v>
      </c>
      <c r="C282" s="58" t="s">
        <v>428</v>
      </c>
      <c r="D282" s="110">
        <v>2.5</v>
      </c>
      <c r="E282" s="60"/>
      <c r="F282" s="61"/>
      <c r="G282" s="122">
        <v>3.5022595263157892</v>
      </c>
      <c r="H282" s="134">
        <v>8.7556488157894723</v>
      </c>
      <c r="I282" s="140">
        <v>10.506778578947367</v>
      </c>
    </row>
    <row r="283" spans="1:9">
      <c r="A283" s="56" t="s">
        <v>475</v>
      </c>
      <c r="B283" s="57" t="s">
        <v>476</v>
      </c>
      <c r="C283" s="58" t="s">
        <v>428</v>
      </c>
      <c r="D283" s="110">
        <v>2.5</v>
      </c>
      <c r="E283" s="60"/>
      <c r="F283" s="61"/>
      <c r="G283" s="122">
        <v>3.7843593347368412</v>
      </c>
      <c r="H283" s="134">
        <v>9.4608983368421029</v>
      </c>
      <c r="I283" s="140">
        <v>11.353078004210523</v>
      </c>
    </row>
    <row r="284" spans="1:9">
      <c r="A284" s="56" t="s">
        <v>477</v>
      </c>
      <c r="B284" s="57" t="s">
        <v>478</v>
      </c>
      <c r="C284" s="58" t="s">
        <v>428</v>
      </c>
      <c r="D284" s="110">
        <v>2.5</v>
      </c>
      <c r="E284" s="60"/>
      <c r="F284" s="61"/>
      <c r="G284" s="122">
        <v>4.0683781894736839</v>
      </c>
      <c r="H284" s="134">
        <v>10.17094547368421</v>
      </c>
      <c r="I284" s="140">
        <v>12.205134568421052</v>
      </c>
    </row>
    <row r="285" spans="1:9">
      <c r="A285" s="56" t="s">
        <v>479</v>
      </c>
      <c r="B285" s="57" t="s">
        <v>480</v>
      </c>
      <c r="C285" s="58" t="s">
        <v>428</v>
      </c>
      <c r="D285" s="110">
        <v>2.5</v>
      </c>
      <c r="E285" s="60"/>
      <c r="F285" s="61"/>
      <c r="G285" s="122">
        <v>4.3562351368421046</v>
      </c>
      <c r="H285" s="134">
        <v>10.890587842105262</v>
      </c>
      <c r="I285" s="140">
        <v>13.068705410526315</v>
      </c>
    </row>
    <row r="286" spans="1:9">
      <c r="A286" s="56" t="s">
        <v>481</v>
      </c>
      <c r="B286" s="57" t="s">
        <v>482</v>
      </c>
      <c r="C286" s="58" t="s">
        <v>428</v>
      </c>
      <c r="D286" s="110">
        <v>2.5</v>
      </c>
      <c r="E286" s="60"/>
      <c r="F286" s="61"/>
      <c r="G286" s="122">
        <v>4.6402539915789474</v>
      </c>
      <c r="H286" s="134">
        <v>11.600634978947369</v>
      </c>
      <c r="I286" s="140">
        <v>13.920761974736843</v>
      </c>
    </row>
    <row r="287" spans="1:9">
      <c r="A287" s="56" t="s">
        <v>483</v>
      </c>
      <c r="B287" s="57" t="s">
        <v>484</v>
      </c>
      <c r="C287" s="58" t="s">
        <v>428</v>
      </c>
      <c r="D287" s="110">
        <v>2.5</v>
      </c>
      <c r="E287" s="60"/>
      <c r="F287" s="61"/>
      <c r="G287" s="122">
        <v>4.9242728463157892</v>
      </c>
      <c r="H287" s="134">
        <v>12.310682115789472</v>
      </c>
      <c r="I287" s="140">
        <v>14.772818538947366</v>
      </c>
    </row>
    <row r="288" spans="1:9">
      <c r="A288" s="56" t="s">
        <v>485</v>
      </c>
      <c r="B288" s="57" t="s">
        <v>486</v>
      </c>
      <c r="C288" s="58" t="s">
        <v>428</v>
      </c>
      <c r="D288" s="110">
        <v>2.5</v>
      </c>
      <c r="E288" s="60"/>
      <c r="F288" s="61"/>
      <c r="G288" s="122">
        <v>5.2102107473684205</v>
      </c>
      <c r="H288" s="134">
        <v>13.025526868421052</v>
      </c>
      <c r="I288" s="140">
        <v>15.630632242105261</v>
      </c>
    </row>
    <row r="289" spans="1:9">
      <c r="A289" s="56" t="s">
        <v>487</v>
      </c>
      <c r="B289" s="57" t="s">
        <v>488</v>
      </c>
      <c r="C289" s="58" t="s">
        <v>428</v>
      </c>
      <c r="D289" s="110">
        <v>2.5</v>
      </c>
      <c r="E289" s="60"/>
      <c r="F289" s="61"/>
      <c r="G289" s="122">
        <v>5.4961486484210509</v>
      </c>
      <c r="H289" s="134">
        <v>13.740371621052628</v>
      </c>
      <c r="I289" s="140">
        <v>16.488445945263152</v>
      </c>
    </row>
    <row r="290" spans="1:9">
      <c r="A290" s="56" t="s">
        <v>489</v>
      </c>
      <c r="B290" s="57" t="s">
        <v>490</v>
      </c>
      <c r="C290" s="58" t="s">
        <v>428</v>
      </c>
      <c r="D290" s="110">
        <v>2.5</v>
      </c>
      <c r="E290" s="60"/>
      <c r="F290" s="61"/>
      <c r="G290" s="122">
        <v>5.7820865494736831</v>
      </c>
      <c r="H290" s="134">
        <v>14.455216373684207</v>
      </c>
      <c r="I290" s="140">
        <v>17.346259648421047</v>
      </c>
    </row>
    <row r="291" spans="1:9">
      <c r="A291" s="56" t="s">
        <v>491</v>
      </c>
      <c r="B291" s="57" t="s">
        <v>492</v>
      </c>
      <c r="C291" s="58" t="s">
        <v>428</v>
      </c>
      <c r="D291" s="110">
        <v>2.5</v>
      </c>
      <c r="E291" s="60"/>
      <c r="F291" s="61"/>
      <c r="G291" s="122">
        <v>6.0641863578947346</v>
      </c>
      <c r="H291" s="134">
        <v>15.160465894736836</v>
      </c>
      <c r="I291" s="140">
        <v>18.192559073684201</v>
      </c>
    </row>
    <row r="292" spans="1:9">
      <c r="A292" s="56" t="s">
        <v>493</v>
      </c>
      <c r="B292" s="57" t="s">
        <v>494</v>
      </c>
      <c r="C292" s="58" t="s">
        <v>428</v>
      </c>
      <c r="D292" s="110">
        <v>2.5</v>
      </c>
      <c r="E292" s="60"/>
      <c r="F292" s="61"/>
      <c r="G292" s="122">
        <v>6.6974716421052607</v>
      </c>
      <c r="H292" s="134">
        <v>16.743679105263151</v>
      </c>
      <c r="I292" s="140">
        <v>20.092414926315779</v>
      </c>
    </row>
    <row r="293" spans="1:9">
      <c r="A293" s="56" t="s">
        <v>495</v>
      </c>
      <c r="B293" s="57" t="s">
        <v>496</v>
      </c>
      <c r="C293" s="58" t="s">
        <v>428</v>
      </c>
      <c r="D293" s="110">
        <v>2.5</v>
      </c>
      <c r="E293" s="60"/>
      <c r="F293" s="61"/>
      <c r="G293" s="122">
        <v>7.2693474442105241</v>
      </c>
      <c r="H293" s="134">
        <v>18.17336861052631</v>
      </c>
      <c r="I293" s="140">
        <v>21.808042332631572</v>
      </c>
    </row>
    <row r="294" spans="1:9">
      <c r="A294" s="56" t="s">
        <v>497</v>
      </c>
      <c r="B294" s="57" t="s">
        <v>498</v>
      </c>
      <c r="C294" s="58" t="s">
        <v>428</v>
      </c>
      <c r="D294" s="110">
        <v>2.5</v>
      </c>
      <c r="E294" s="60"/>
      <c r="F294" s="61"/>
      <c r="G294" s="122">
        <v>2.0466078315789478</v>
      </c>
      <c r="H294" s="134">
        <v>5.1165195789473694</v>
      </c>
      <c r="I294" s="140">
        <v>6.1398234947368433</v>
      </c>
    </row>
    <row r="295" spans="1:9">
      <c r="A295" s="56" t="s">
        <v>499</v>
      </c>
      <c r="B295" s="57" t="s">
        <v>500</v>
      </c>
      <c r="C295" s="58" t="s">
        <v>74</v>
      </c>
      <c r="D295" s="59" t="s">
        <v>501</v>
      </c>
      <c r="E295" s="60"/>
      <c r="F295" s="61"/>
      <c r="G295" s="122">
        <v>9.1389406315789443E-2</v>
      </c>
      <c r="H295" s="134">
        <v>9.1389406315789437</v>
      </c>
      <c r="I295" s="140">
        <v>10.966728757894732</v>
      </c>
    </row>
    <row r="296" spans="1:9">
      <c r="A296" s="56" t="s">
        <v>502</v>
      </c>
      <c r="B296" s="57" t="s">
        <v>503</v>
      </c>
      <c r="C296" s="58" t="s">
        <v>74</v>
      </c>
      <c r="D296" s="59" t="s">
        <v>504</v>
      </c>
      <c r="E296" s="60"/>
      <c r="F296" s="61"/>
      <c r="G296" s="122">
        <v>8.7527882105263147E-2</v>
      </c>
      <c r="H296" s="134">
        <v>4.3763941052631576</v>
      </c>
      <c r="I296" s="140">
        <v>5.2516729263157886</v>
      </c>
    </row>
    <row r="297" spans="1:9">
      <c r="A297" s="56" t="s">
        <v>505</v>
      </c>
      <c r="B297" s="57" t="s">
        <v>506</v>
      </c>
      <c r="C297" s="58" t="s">
        <v>74</v>
      </c>
      <c r="D297" s="59" t="s">
        <v>504</v>
      </c>
      <c r="E297" s="60"/>
      <c r="F297" s="61"/>
      <c r="G297" s="122">
        <v>9.1389406315789443E-2</v>
      </c>
      <c r="H297" s="134">
        <v>4.5694703157894718</v>
      </c>
      <c r="I297" s="140">
        <v>5.4833643789473658</v>
      </c>
    </row>
    <row r="298" spans="1:9">
      <c r="A298" s="56" t="s">
        <v>507</v>
      </c>
      <c r="B298" s="57" t="s">
        <v>508</v>
      </c>
      <c r="C298" s="58" t="s">
        <v>74</v>
      </c>
      <c r="D298" s="59" t="s">
        <v>504</v>
      </c>
      <c r="E298" s="60"/>
      <c r="F298" s="61"/>
      <c r="G298" s="122">
        <v>0.10168680421052634</v>
      </c>
      <c r="H298" s="134">
        <v>5.0843402105263173</v>
      </c>
      <c r="I298" s="140">
        <v>6.1012082526315803</v>
      </c>
    </row>
    <row r="299" spans="1:9">
      <c r="A299" s="56" t="s">
        <v>509</v>
      </c>
      <c r="B299" s="57" t="s">
        <v>510</v>
      </c>
      <c r="C299" s="58" t="s">
        <v>74</v>
      </c>
      <c r="D299" s="59" t="s">
        <v>504</v>
      </c>
      <c r="E299" s="60"/>
      <c r="F299" s="61"/>
      <c r="G299" s="122">
        <v>0.10168680421052634</v>
      </c>
      <c r="H299" s="134">
        <v>5.0843402105263173</v>
      </c>
      <c r="I299" s="140">
        <v>6.1012082526315803</v>
      </c>
    </row>
    <row r="300" spans="1:9">
      <c r="A300" s="56" t="s">
        <v>511</v>
      </c>
      <c r="B300" s="57" t="s">
        <v>512</v>
      </c>
      <c r="C300" s="58" t="s">
        <v>74</v>
      </c>
      <c r="D300" s="59" t="s">
        <v>504</v>
      </c>
      <c r="E300" s="60"/>
      <c r="F300" s="61"/>
      <c r="G300" s="122">
        <v>0.11069702736842106</v>
      </c>
      <c r="H300" s="134">
        <v>5.5348513684210534</v>
      </c>
      <c r="I300" s="140">
        <v>6.6418216421052643</v>
      </c>
    </row>
    <row r="301" spans="1:9">
      <c r="A301" s="56" t="s">
        <v>513</v>
      </c>
      <c r="B301" s="57" t="s">
        <v>514</v>
      </c>
      <c r="C301" s="58" t="s">
        <v>74</v>
      </c>
      <c r="D301" s="59" t="s">
        <v>504</v>
      </c>
      <c r="E301" s="60"/>
      <c r="F301" s="61"/>
      <c r="G301" s="122">
        <v>0.13129182315789473</v>
      </c>
      <c r="H301" s="134">
        <v>6.5645911578947365</v>
      </c>
      <c r="I301" s="140">
        <v>7.8775093894736834</v>
      </c>
    </row>
    <row r="302" spans="1:9">
      <c r="A302" s="56" t="s">
        <v>515</v>
      </c>
      <c r="B302" s="57" t="s">
        <v>516</v>
      </c>
      <c r="C302" s="58" t="s">
        <v>74</v>
      </c>
      <c r="D302" s="59" t="s">
        <v>504</v>
      </c>
      <c r="E302" s="60"/>
      <c r="F302" s="61"/>
      <c r="G302" s="122">
        <v>0.14416357052631579</v>
      </c>
      <c r="H302" s="134">
        <v>7.2081785263157894</v>
      </c>
      <c r="I302" s="140">
        <v>8.6498142315789472</v>
      </c>
    </row>
    <row r="303" spans="1:9" ht="15.6">
      <c r="A303" s="99" t="s">
        <v>840</v>
      </c>
      <c r="B303" s="100"/>
      <c r="C303" s="101"/>
      <c r="D303" s="100"/>
      <c r="E303" s="102"/>
      <c r="F303" s="103"/>
      <c r="G303" s="130"/>
      <c r="H303" s="130"/>
      <c r="I303" s="130"/>
    </row>
    <row r="304" spans="1:9" ht="27.6">
      <c r="A304" s="84" t="s">
        <v>826</v>
      </c>
      <c r="B304" s="50" t="s">
        <v>835</v>
      </c>
      <c r="C304" s="85" t="s">
        <v>0</v>
      </c>
      <c r="D304" s="50" t="s">
        <v>877</v>
      </c>
      <c r="E304" s="86"/>
      <c r="F304" s="87"/>
      <c r="G304" s="127" t="s">
        <v>880</v>
      </c>
      <c r="H304" s="127" t="s">
        <v>878</v>
      </c>
      <c r="I304" s="127" t="s">
        <v>879</v>
      </c>
    </row>
    <row r="305" spans="1:9">
      <c r="A305" s="56" t="s">
        <v>517</v>
      </c>
      <c r="B305" s="57" t="s">
        <v>518</v>
      </c>
      <c r="C305" s="58" t="s">
        <v>428</v>
      </c>
      <c r="D305" s="110">
        <v>2.5</v>
      </c>
      <c r="E305" s="60"/>
      <c r="F305" s="61"/>
      <c r="G305" s="122">
        <v>8.3293077221052645</v>
      </c>
      <c r="H305" s="134">
        <v>20.82326930526316</v>
      </c>
      <c r="I305" s="140">
        <v>24.987923166315792</v>
      </c>
    </row>
    <row r="306" spans="1:9">
      <c r="A306" s="56" t="s">
        <v>519</v>
      </c>
      <c r="B306" s="57" t="s">
        <v>520</v>
      </c>
      <c r="C306" s="58" t="s">
        <v>428</v>
      </c>
      <c r="D306" s="110">
        <v>2.5</v>
      </c>
      <c r="E306" s="60"/>
      <c r="F306" s="61"/>
      <c r="G306" s="122">
        <v>9.7477742821052651</v>
      </c>
      <c r="H306" s="134">
        <v>24.369435705263164</v>
      </c>
      <c r="I306" s="140">
        <v>29.243322846315795</v>
      </c>
    </row>
    <row r="307" spans="1:9">
      <c r="A307" s="56" t="s">
        <v>521</v>
      </c>
      <c r="B307" s="57" t="s">
        <v>522</v>
      </c>
      <c r="C307" s="58" t="s">
        <v>428</v>
      </c>
      <c r="D307" s="110">
        <v>2.5</v>
      </c>
      <c r="E307" s="60"/>
      <c r="F307" s="61"/>
      <c r="G307" s="122">
        <v>8.4824815157894715</v>
      </c>
      <c r="H307" s="134">
        <v>21.20620378947368</v>
      </c>
      <c r="I307" s="140">
        <v>25.447444547368416</v>
      </c>
    </row>
    <row r="308" spans="1:9">
      <c r="A308" s="56" t="s">
        <v>523</v>
      </c>
      <c r="B308" s="57" t="s">
        <v>524</v>
      </c>
      <c r="C308" s="58" t="s">
        <v>428</v>
      </c>
      <c r="D308" s="110">
        <v>2.5</v>
      </c>
      <c r="E308" s="60"/>
      <c r="F308" s="61"/>
      <c r="G308" s="122">
        <v>9.6332157305263149</v>
      </c>
      <c r="H308" s="134">
        <v>24.083039326315788</v>
      </c>
      <c r="I308" s="140">
        <v>28.899647191578943</v>
      </c>
    </row>
    <row r="309" spans="1:9">
      <c r="A309" s="56" t="s">
        <v>525</v>
      </c>
      <c r="B309" s="57" t="s">
        <v>526</v>
      </c>
      <c r="C309" s="58" t="s">
        <v>428</v>
      </c>
      <c r="D309" s="110">
        <v>2</v>
      </c>
      <c r="E309" s="60"/>
      <c r="F309" s="61"/>
      <c r="G309" s="122">
        <v>11.033661844210526</v>
      </c>
      <c r="H309" s="134">
        <v>22.067323688421052</v>
      </c>
      <c r="I309" s="140">
        <v>26.48078842610526</v>
      </c>
    </row>
    <row r="310" spans="1:9">
      <c r="A310" s="56" t="s">
        <v>527</v>
      </c>
      <c r="B310" s="57" t="s">
        <v>528</v>
      </c>
      <c r="C310" s="58" t="s">
        <v>428</v>
      </c>
      <c r="D310" s="110">
        <v>2</v>
      </c>
      <c r="E310" s="60"/>
      <c r="F310" s="61"/>
      <c r="G310" s="122">
        <v>12.425097734736843</v>
      </c>
      <c r="H310" s="134">
        <v>24.850195469473686</v>
      </c>
      <c r="I310" s="140">
        <v>29.820234563368423</v>
      </c>
    </row>
    <row r="311" spans="1:9" ht="15.6">
      <c r="A311" s="99" t="s">
        <v>841</v>
      </c>
      <c r="B311" s="100"/>
      <c r="C311" s="101"/>
      <c r="D311" s="100"/>
      <c r="E311" s="102"/>
      <c r="F311" s="103"/>
      <c r="G311" s="130"/>
      <c r="H311" s="130"/>
      <c r="I311" s="130"/>
    </row>
    <row r="312" spans="1:9" ht="41.4">
      <c r="A312" s="84" t="s">
        <v>826</v>
      </c>
      <c r="B312" s="50" t="s">
        <v>835</v>
      </c>
      <c r="C312" s="85" t="s">
        <v>0</v>
      </c>
      <c r="D312" s="50" t="s">
        <v>842</v>
      </c>
      <c r="E312" s="86" t="s">
        <v>2</v>
      </c>
      <c r="F312" s="87"/>
      <c r="G312" s="127" t="s">
        <v>881</v>
      </c>
      <c r="H312" s="127" t="s">
        <v>5</v>
      </c>
      <c r="I312" s="127" t="s">
        <v>6</v>
      </c>
    </row>
    <row r="313" spans="1:9">
      <c r="A313" s="56" t="s">
        <v>529</v>
      </c>
      <c r="B313" s="57" t="s">
        <v>530</v>
      </c>
      <c r="C313" s="58" t="s">
        <v>531</v>
      </c>
      <c r="D313" s="59">
        <v>55</v>
      </c>
      <c r="E313" s="60">
        <v>1815</v>
      </c>
      <c r="F313" s="61"/>
      <c r="G313" s="122">
        <v>0.98499999999999999</v>
      </c>
      <c r="H313" s="134">
        <f>D313*G313</f>
        <v>54.174999999999997</v>
      </c>
      <c r="I313" s="140">
        <f t="shared" ref="I313:I316" si="29">H313*1.2</f>
        <v>65.009999999999991</v>
      </c>
    </row>
    <row r="314" spans="1:9">
      <c r="A314" s="56" t="s">
        <v>532</v>
      </c>
      <c r="B314" s="57" t="s">
        <v>533</v>
      </c>
      <c r="C314" s="58" t="s">
        <v>531</v>
      </c>
      <c r="D314" s="59">
        <v>55</v>
      </c>
      <c r="E314" s="60">
        <v>1815</v>
      </c>
      <c r="F314" s="61"/>
      <c r="G314" s="122">
        <v>1.0880000000000001</v>
      </c>
      <c r="H314" s="134">
        <f>D314*G314</f>
        <v>59.84</v>
      </c>
      <c r="I314" s="140">
        <f t="shared" si="29"/>
        <v>71.808000000000007</v>
      </c>
    </row>
    <row r="315" spans="1:9">
      <c r="A315" s="56" t="s">
        <v>534</v>
      </c>
      <c r="B315" s="57" t="s">
        <v>535</v>
      </c>
      <c r="C315" s="58" t="s">
        <v>531</v>
      </c>
      <c r="D315" s="59">
        <v>55</v>
      </c>
      <c r="E315" s="60">
        <v>1815</v>
      </c>
      <c r="F315" s="61"/>
      <c r="G315" s="122">
        <v>1.5449999999999999</v>
      </c>
      <c r="H315" s="134">
        <f>D315*G315</f>
        <v>84.974999999999994</v>
      </c>
      <c r="I315" s="140">
        <f t="shared" si="29"/>
        <v>101.96999999999998</v>
      </c>
    </row>
    <row r="316" spans="1:9">
      <c r="A316" s="56" t="s">
        <v>536</v>
      </c>
      <c r="B316" s="57" t="s">
        <v>537</v>
      </c>
      <c r="C316" s="58" t="s">
        <v>531</v>
      </c>
      <c r="D316" s="59">
        <v>50</v>
      </c>
      <c r="E316" s="60">
        <v>1000</v>
      </c>
      <c r="F316" s="61"/>
      <c r="G316" s="122">
        <v>2.9420000000000002</v>
      </c>
      <c r="H316" s="134">
        <f>D316*G316</f>
        <v>147.10000000000002</v>
      </c>
      <c r="I316" s="140">
        <f t="shared" si="29"/>
        <v>176.52</v>
      </c>
    </row>
    <row r="317" spans="1:9" ht="15.6">
      <c r="A317" s="99" t="s">
        <v>843</v>
      </c>
      <c r="B317" s="100"/>
      <c r="C317" s="101"/>
      <c r="D317" s="100"/>
      <c r="E317" s="102"/>
      <c r="F317" s="103"/>
      <c r="G317" s="130"/>
      <c r="H317" s="130"/>
      <c r="I317" s="130"/>
    </row>
    <row r="318" spans="1:9" ht="41.4">
      <c r="A318" s="84" t="s">
        <v>826</v>
      </c>
      <c r="B318" s="50" t="s">
        <v>835</v>
      </c>
      <c r="C318" s="85" t="s">
        <v>0</v>
      </c>
      <c r="D318" s="50" t="s">
        <v>842</v>
      </c>
      <c r="E318" s="86"/>
      <c r="F318" s="87"/>
      <c r="G318" s="127" t="s">
        <v>878</v>
      </c>
      <c r="H318" s="127" t="s">
        <v>5</v>
      </c>
      <c r="I318" s="127" t="s">
        <v>6</v>
      </c>
    </row>
    <row r="319" spans="1:9">
      <c r="A319" s="56" t="s">
        <v>538</v>
      </c>
      <c r="B319" s="57" t="s">
        <v>539</v>
      </c>
      <c r="C319" s="58" t="s">
        <v>74</v>
      </c>
      <c r="D319" s="59">
        <v>100</v>
      </c>
      <c r="E319" s="60"/>
      <c r="F319" s="61"/>
      <c r="G319" s="122">
        <v>0.33988011385263167</v>
      </c>
      <c r="H319" s="134">
        <f t="shared" ref="H319:H382" si="30">D319*G319</f>
        <v>33.988011385263164</v>
      </c>
      <c r="I319" s="140">
        <f>H319*1.2</f>
        <v>40.785613662315797</v>
      </c>
    </row>
    <row r="320" spans="1:9">
      <c r="A320" s="56" t="s">
        <v>540</v>
      </c>
      <c r="B320" s="57" t="s">
        <v>541</v>
      </c>
      <c r="C320" s="58" t="s">
        <v>74</v>
      </c>
      <c r="D320" s="59">
        <v>100</v>
      </c>
      <c r="E320" s="60"/>
      <c r="F320" s="61"/>
      <c r="G320" s="122">
        <v>0.3648046555351579</v>
      </c>
      <c r="H320" s="134">
        <f t="shared" si="30"/>
        <v>36.480465553515792</v>
      </c>
      <c r="I320" s="140">
        <f t="shared" ref="I320:I383" si="31">H320*1.2</f>
        <v>43.776558664218946</v>
      </c>
    </row>
    <row r="321" spans="1:9">
      <c r="A321" s="56" t="s">
        <v>542</v>
      </c>
      <c r="B321" s="57" t="s">
        <v>543</v>
      </c>
      <c r="C321" s="58" t="s">
        <v>74</v>
      </c>
      <c r="D321" s="59">
        <v>100</v>
      </c>
      <c r="E321" s="60"/>
      <c r="F321" s="61"/>
      <c r="G321" s="122">
        <v>0.39262101051971371</v>
      </c>
      <c r="H321" s="134">
        <f t="shared" si="30"/>
        <v>39.262101051971371</v>
      </c>
      <c r="I321" s="140">
        <f t="shared" si="31"/>
        <v>47.114521262365642</v>
      </c>
    </row>
    <row r="322" spans="1:9">
      <c r="A322" s="56" t="s">
        <v>544</v>
      </c>
      <c r="B322" s="57" t="s">
        <v>545</v>
      </c>
      <c r="C322" s="58" t="s">
        <v>74</v>
      </c>
      <c r="D322" s="59">
        <v>100</v>
      </c>
      <c r="E322" s="60"/>
      <c r="F322" s="61"/>
      <c r="G322" s="122">
        <v>0.43411754008683789</v>
      </c>
      <c r="H322" s="134">
        <f t="shared" si="30"/>
        <v>43.411754008683786</v>
      </c>
      <c r="I322" s="140">
        <f t="shared" si="31"/>
        <v>52.094104810420539</v>
      </c>
    </row>
    <row r="323" spans="1:9">
      <c r="A323" s="56" t="s">
        <v>546</v>
      </c>
      <c r="B323" s="57" t="s">
        <v>547</v>
      </c>
      <c r="C323" s="58" t="s">
        <v>74</v>
      </c>
      <c r="D323" s="59">
        <v>100</v>
      </c>
      <c r="E323" s="60"/>
      <c r="F323" s="61"/>
      <c r="G323" s="122">
        <v>0.46284590671023174</v>
      </c>
      <c r="H323" s="134">
        <f t="shared" si="30"/>
        <v>46.284590671023174</v>
      </c>
      <c r="I323" s="140">
        <f t="shared" si="31"/>
        <v>55.541508805227807</v>
      </c>
    </row>
    <row r="324" spans="1:9">
      <c r="A324" s="56" t="s">
        <v>548</v>
      </c>
      <c r="B324" s="57" t="s">
        <v>549</v>
      </c>
      <c r="C324" s="58" t="s">
        <v>74</v>
      </c>
      <c r="D324" s="59">
        <v>100</v>
      </c>
      <c r="E324" s="60"/>
      <c r="F324" s="61"/>
      <c r="G324" s="122">
        <v>0.51072651774922107</v>
      </c>
      <c r="H324" s="134">
        <f t="shared" si="30"/>
        <v>51.072651774922107</v>
      </c>
      <c r="I324" s="140">
        <f t="shared" si="31"/>
        <v>61.287182129906526</v>
      </c>
    </row>
    <row r="325" spans="1:9">
      <c r="A325" s="56" t="s">
        <v>550</v>
      </c>
      <c r="B325" s="57" t="s">
        <v>551</v>
      </c>
      <c r="C325" s="58" t="s">
        <v>74</v>
      </c>
      <c r="D325" s="59">
        <v>100</v>
      </c>
      <c r="E325" s="60"/>
      <c r="F325" s="61"/>
      <c r="G325" s="122">
        <v>0.57775937320380644</v>
      </c>
      <c r="H325" s="134">
        <f t="shared" si="30"/>
        <v>57.775937320380642</v>
      </c>
      <c r="I325" s="140">
        <f t="shared" si="31"/>
        <v>69.331124784456762</v>
      </c>
    </row>
    <row r="326" spans="1:9">
      <c r="A326" s="56" t="s">
        <v>552</v>
      </c>
      <c r="B326" s="57" t="s">
        <v>553</v>
      </c>
      <c r="C326" s="58" t="s">
        <v>74</v>
      </c>
      <c r="D326" s="59">
        <v>100</v>
      </c>
      <c r="E326" s="60"/>
      <c r="F326" s="61"/>
      <c r="G326" s="122">
        <v>0.39254903590736845</v>
      </c>
      <c r="H326" s="134">
        <f t="shared" si="30"/>
        <v>39.254903590736845</v>
      </c>
      <c r="I326" s="140">
        <f t="shared" si="31"/>
        <v>47.105884308884214</v>
      </c>
    </row>
    <row r="327" spans="1:9">
      <c r="A327" s="56" t="s">
        <v>554</v>
      </c>
      <c r="B327" s="57" t="s">
        <v>555</v>
      </c>
      <c r="C327" s="58" t="s">
        <v>74</v>
      </c>
      <c r="D327" s="59">
        <v>100</v>
      </c>
      <c r="E327" s="60"/>
      <c r="F327" s="61"/>
      <c r="G327" s="122">
        <v>0.42472518639157897</v>
      </c>
      <c r="H327" s="134">
        <f t="shared" si="30"/>
        <v>42.472518639157897</v>
      </c>
      <c r="I327" s="140">
        <f t="shared" si="31"/>
        <v>50.967022366989475</v>
      </c>
    </row>
    <row r="328" spans="1:9">
      <c r="A328" s="56" t="s">
        <v>556</v>
      </c>
      <c r="B328" s="57" t="s">
        <v>557</v>
      </c>
      <c r="C328" s="58" t="s">
        <v>74</v>
      </c>
      <c r="D328" s="59">
        <v>100</v>
      </c>
      <c r="E328" s="60"/>
      <c r="F328" s="61"/>
      <c r="G328" s="122">
        <v>0.45375522438400001</v>
      </c>
      <c r="H328" s="134">
        <f t="shared" si="30"/>
        <v>45.375522438400004</v>
      </c>
      <c r="I328" s="140">
        <f t="shared" si="31"/>
        <v>54.450626926080005</v>
      </c>
    </row>
    <row r="329" spans="1:9">
      <c r="A329" s="56" t="s">
        <v>558</v>
      </c>
      <c r="B329" s="57" t="s">
        <v>559</v>
      </c>
      <c r="C329" s="58" t="s">
        <v>74</v>
      </c>
      <c r="D329" s="59">
        <v>100</v>
      </c>
      <c r="E329" s="60"/>
      <c r="F329" s="61"/>
      <c r="G329" s="122">
        <v>0.49551271745684217</v>
      </c>
      <c r="H329" s="134">
        <f t="shared" si="30"/>
        <v>49.551271745684218</v>
      </c>
      <c r="I329" s="140">
        <f t="shared" si="31"/>
        <v>59.46152609482106</v>
      </c>
    </row>
    <row r="330" spans="1:9">
      <c r="A330" s="56" t="s">
        <v>560</v>
      </c>
      <c r="B330" s="57" t="s">
        <v>561</v>
      </c>
      <c r="C330" s="58" t="s">
        <v>74</v>
      </c>
      <c r="D330" s="59">
        <v>100</v>
      </c>
      <c r="E330" s="60"/>
      <c r="F330" s="61"/>
      <c r="G330" s="122">
        <v>0.53741321564294731</v>
      </c>
      <c r="H330" s="134">
        <f t="shared" si="30"/>
        <v>53.741321564294729</v>
      </c>
      <c r="I330" s="140">
        <f t="shared" si="31"/>
        <v>64.489585877153672</v>
      </c>
    </row>
    <row r="331" spans="1:9">
      <c r="A331" s="56" t="s">
        <v>562</v>
      </c>
      <c r="B331" s="57" t="s">
        <v>563</v>
      </c>
      <c r="C331" s="58" t="s">
        <v>74</v>
      </c>
      <c r="D331" s="59">
        <v>100</v>
      </c>
      <c r="E331" s="60"/>
      <c r="F331" s="61"/>
      <c r="G331" s="122">
        <v>0.59847639900631588</v>
      </c>
      <c r="H331" s="134">
        <f t="shared" si="30"/>
        <v>59.847639900631592</v>
      </c>
      <c r="I331" s="140">
        <f t="shared" si="31"/>
        <v>71.817167880757907</v>
      </c>
    </row>
    <row r="332" spans="1:9">
      <c r="A332" s="56" t="s">
        <v>564</v>
      </c>
      <c r="B332" s="57" t="s">
        <v>565</v>
      </c>
      <c r="C332" s="58" t="s">
        <v>74</v>
      </c>
      <c r="D332" s="59">
        <v>100</v>
      </c>
      <c r="E332" s="60"/>
      <c r="F332" s="61"/>
      <c r="G332" s="122">
        <v>0.70144008055578944</v>
      </c>
      <c r="H332" s="134">
        <f t="shared" si="30"/>
        <v>70.144008055578951</v>
      </c>
      <c r="I332" s="140">
        <f t="shared" si="31"/>
        <v>84.172809666694732</v>
      </c>
    </row>
    <row r="333" spans="1:9">
      <c r="A333" s="56" t="s">
        <v>566</v>
      </c>
      <c r="B333" s="57" t="s">
        <v>567</v>
      </c>
      <c r="C333" s="58" t="s">
        <v>74</v>
      </c>
      <c r="D333" s="59">
        <v>100</v>
      </c>
      <c r="E333" s="60"/>
      <c r="F333" s="61"/>
      <c r="G333" s="122">
        <v>1.1680657651334738</v>
      </c>
      <c r="H333" s="134">
        <f t="shared" si="30"/>
        <v>116.80657651334738</v>
      </c>
      <c r="I333" s="140">
        <f t="shared" si="31"/>
        <v>140.16789181601686</v>
      </c>
    </row>
    <row r="334" spans="1:9">
      <c r="A334" s="56" t="s">
        <v>568</v>
      </c>
      <c r="B334" s="57" t="s">
        <v>569</v>
      </c>
      <c r="C334" s="58" t="s">
        <v>74</v>
      </c>
      <c r="D334" s="59">
        <v>100</v>
      </c>
      <c r="E334" s="60"/>
      <c r="F334" s="61"/>
      <c r="G334" s="122">
        <v>1.3707040106273687</v>
      </c>
      <c r="H334" s="134">
        <f t="shared" si="30"/>
        <v>137.07040106273686</v>
      </c>
      <c r="I334" s="140">
        <f t="shared" si="31"/>
        <v>164.48448127528422</v>
      </c>
    </row>
    <row r="335" spans="1:9">
      <c r="A335" s="56" t="s">
        <v>570</v>
      </c>
      <c r="B335" s="57" t="s">
        <v>571</v>
      </c>
      <c r="C335" s="58" t="s">
        <v>74</v>
      </c>
      <c r="D335" s="59">
        <v>100</v>
      </c>
      <c r="E335" s="60"/>
      <c r="F335" s="61"/>
      <c r="G335" s="122">
        <v>0.46380515168842124</v>
      </c>
      <c r="H335" s="134">
        <f t="shared" si="30"/>
        <v>46.380515168842123</v>
      </c>
      <c r="I335" s="140">
        <f t="shared" si="31"/>
        <v>55.656618202610545</v>
      </c>
    </row>
    <row r="336" spans="1:9">
      <c r="A336" s="56" t="s">
        <v>572</v>
      </c>
      <c r="B336" s="57" t="s">
        <v>573</v>
      </c>
      <c r="C336" s="58" t="s">
        <v>74</v>
      </c>
      <c r="D336" s="59">
        <v>100</v>
      </c>
      <c r="E336" s="60"/>
      <c r="F336" s="61"/>
      <c r="G336" s="122">
        <v>0.53251702601263162</v>
      </c>
      <c r="H336" s="134">
        <f t="shared" si="30"/>
        <v>53.251702601263162</v>
      </c>
      <c r="I336" s="140">
        <f t="shared" si="31"/>
        <v>63.902043121515788</v>
      </c>
    </row>
    <row r="337" spans="1:9">
      <c r="A337" s="56" t="s">
        <v>574</v>
      </c>
      <c r="B337" s="57" t="s">
        <v>575</v>
      </c>
      <c r="C337" s="58" t="s">
        <v>74</v>
      </c>
      <c r="D337" s="59">
        <v>100</v>
      </c>
      <c r="E337" s="60"/>
      <c r="F337" s="61"/>
      <c r="G337" s="122">
        <v>0.56208182908070181</v>
      </c>
      <c r="H337" s="134">
        <f t="shared" si="30"/>
        <v>56.208182908070178</v>
      </c>
      <c r="I337" s="140">
        <f t="shared" si="31"/>
        <v>67.449819489684216</v>
      </c>
    </row>
    <row r="338" spans="1:9">
      <c r="A338" s="56" t="s">
        <v>576</v>
      </c>
      <c r="B338" s="57" t="s">
        <v>577</v>
      </c>
      <c r="C338" s="58" t="s">
        <v>74</v>
      </c>
      <c r="D338" s="59">
        <v>100</v>
      </c>
      <c r="E338" s="60"/>
      <c r="F338" s="61"/>
      <c r="G338" s="122">
        <v>0.65626851395368424</v>
      </c>
      <c r="H338" s="134">
        <f t="shared" si="30"/>
        <v>65.626851395368419</v>
      </c>
      <c r="I338" s="140">
        <f t="shared" si="31"/>
        <v>78.752221674442097</v>
      </c>
    </row>
    <row r="339" spans="1:9">
      <c r="A339" s="56" t="s">
        <v>578</v>
      </c>
      <c r="B339" s="57" t="s">
        <v>579</v>
      </c>
      <c r="C339" s="58" t="s">
        <v>74</v>
      </c>
      <c r="D339" s="59">
        <v>100</v>
      </c>
      <c r="E339" s="60"/>
      <c r="F339" s="61"/>
      <c r="G339" s="122">
        <v>0.7162161185936845</v>
      </c>
      <c r="H339" s="134">
        <f t="shared" si="30"/>
        <v>71.621611859368457</v>
      </c>
      <c r="I339" s="140">
        <f t="shared" si="31"/>
        <v>85.945934231242148</v>
      </c>
    </row>
    <row r="340" spans="1:9">
      <c r="A340" s="56" t="s">
        <v>580</v>
      </c>
      <c r="B340" s="57" t="s">
        <v>581</v>
      </c>
      <c r="C340" s="58" t="s">
        <v>74</v>
      </c>
      <c r="D340" s="59">
        <v>100</v>
      </c>
      <c r="E340" s="60"/>
      <c r="F340" s="61"/>
      <c r="G340" s="122">
        <v>0.82980105370105295</v>
      </c>
      <c r="H340" s="134">
        <f t="shared" si="30"/>
        <v>82.980105370105292</v>
      </c>
      <c r="I340" s="140">
        <f t="shared" si="31"/>
        <v>99.576126444126345</v>
      </c>
    </row>
    <row r="341" spans="1:9">
      <c r="A341" s="56" t="s">
        <v>582</v>
      </c>
      <c r="B341" s="57" t="s">
        <v>583</v>
      </c>
      <c r="C341" s="58" t="s">
        <v>74</v>
      </c>
      <c r="D341" s="59">
        <v>100</v>
      </c>
      <c r="E341" s="60"/>
      <c r="F341" s="61"/>
      <c r="G341" s="122">
        <v>1.0317298272252631</v>
      </c>
      <c r="H341" s="134">
        <f t="shared" si="30"/>
        <v>103.17298272252631</v>
      </c>
      <c r="I341" s="140">
        <f t="shared" si="31"/>
        <v>123.80757926703157</v>
      </c>
    </row>
    <row r="342" spans="1:9">
      <c r="A342" s="56" t="s">
        <v>584</v>
      </c>
      <c r="B342" s="57" t="s">
        <v>585</v>
      </c>
      <c r="C342" s="58" t="s">
        <v>74</v>
      </c>
      <c r="D342" s="59">
        <v>100</v>
      </c>
      <c r="E342" s="60"/>
      <c r="F342" s="61"/>
      <c r="G342" s="122">
        <v>1.2336586007494736</v>
      </c>
      <c r="H342" s="134">
        <f t="shared" si="30"/>
        <v>123.36586007494736</v>
      </c>
      <c r="I342" s="140">
        <f t="shared" si="31"/>
        <v>148.03903208993682</v>
      </c>
    </row>
    <row r="343" spans="1:9">
      <c r="A343" s="56" t="s">
        <v>586</v>
      </c>
      <c r="B343" s="57" t="s">
        <v>587</v>
      </c>
      <c r="C343" s="58" t="s">
        <v>74</v>
      </c>
      <c r="D343" s="59">
        <v>100</v>
      </c>
      <c r="E343" s="60"/>
      <c r="F343" s="61"/>
      <c r="G343" s="122">
        <v>1.4166565517557896</v>
      </c>
      <c r="H343" s="134">
        <f t="shared" si="30"/>
        <v>141.66565517557896</v>
      </c>
      <c r="I343" s="140">
        <f t="shared" si="31"/>
        <v>169.99878621069476</v>
      </c>
    </row>
    <row r="344" spans="1:9">
      <c r="A344" s="56" t="s">
        <v>588</v>
      </c>
      <c r="B344" s="57" t="s">
        <v>589</v>
      </c>
      <c r="C344" s="58" t="s">
        <v>74</v>
      </c>
      <c r="D344" s="59">
        <v>100</v>
      </c>
      <c r="E344" s="60"/>
      <c r="F344" s="61"/>
      <c r="G344" s="122">
        <v>1.1150900068648419</v>
      </c>
      <c r="H344" s="134">
        <f t="shared" si="30"/>
        <v>111.5090006864842</v>
      </c>
      <c r="I344" s="140">
        <f t="shared" si="31"/>
        <v>133.81080082378102</v>
      </c>
    </row>
    <row r="345" spans="1:9">
      <c r="A345" s="56" t="s">
        <v>590</v>
      </c>
      <c r="B345" s="57" t="s">
        <v>591</v>
      </c>
      <c r="C345" s="58" t="s">
        <v>74</v>
      </c>
      <c r="D345" s="59">
        <v>100</v>
      </c>
      <c r="E345" s="60"/>
      <c r="F345" s="61"/>
      <c r="G345" s="122">
        <v>1.1861815973456844</v>
      </c>
      <c r="H345" s="134">
        <f t="shared" si="30"/>
        <v>118.61815973456844</v>
      </c>
      <c r="I345" s="140">
        <f t="shared" si="31"/>
        <v>142.34179168148211</v>
      </c>
    </row>
    <row r="346" spans="1:9">
      <c r="A346" s="56" t="s">
        <v>592</v>
      </c>
      <c r="B346" s="57" t="s">
        <v>593</v>
      </c>
      <c r="C346" s="58" t="s">
        <v>74</v>
      </c>
      <c r="D346" s="59">
        <v>100</v>
      </c>
      <c r="E346" s="60"/>
      <c r="F346" s="61"/>
      <c r="G346" s="122">
        <v>1.2174788911629473</v>
      </c>
      <c r="H346" s="134">
        <f t="shared" si="30"/>
        <v>121.74788911629473</v>
      </c>
      <c r="I346" s="140">
        <f t="shared" si="31"/>
        <v>146.09746693955367</v>
      </c>
    </row>
    <row r="347" spans="1:9">
      <c r="A347" s="56" t="s">
        <v>594</v>
      </c>
      <c r="B347" s="57" t="s">
        <v>595</v>
      </c>
      <c r="C347" s="58" t="s">
        <v>74</v>
      </c>
      <c r="D347" s="59">
        <v>100</v>
      </c>
      <c r="E347" s="60"/>
      <c r="F347" s="61"/>
      <c r="G347" s="122">
        <v>1.2789405450846316</v>
      </c>
      <c r="H347" s="134">
        <f t="shared" si="30"/>
        <v>127.89405450846316</v>
      </c>
      <c r="I347" s="140">
        <f t="shared" si="31"/>
        <v>153.47286541015578</v>
      </c>
    </row>
    <row r="348" spans="1:9">
      <c r="A348" s="56" t="s">
        <v>596</v>
      </c>
      <c r="B348" s="57" t="s">
        <v>597</v>
      </c>
      <c r="C348" s="58" t="s">
        <v>74</v>
      </c>
      <c r="D348" s="59">
        <v>50</v>
      </c>
      <c r="E348" s="60"/>
      <c r="F348" s="61"/>
      <c r="G348" s="122">
        <v>1.3381363315806321</v>
      </c>
      <c r="H348" s="134">
        <f t="shared" si="30"/>
        <v>66.906816579031599</v>
      </c>
      <c r="I348" s="140">
        <f t="shared" si="31"/>
        <v>80.28817989483791</v>
      </c>
    </row>
    <row r="349" spans="1:9">
      <c r="A349" s="56" t="s">
        <v>598</v>
      </c>
      <c r="B349" s="57" t="s">
        <v>599</v>
      </c>
      <c r="C349" s="58" t="s">
        <v>74</v>
      </c>
      <c r="D349" s="59">
        <v>50</v>
      </c>
      <c r="E349" s="60"/>
      <c r="F349" s="61"/>
      <c r="G349" s="122">
        <v>1.4779120284025267</v>
      </c>
      <c r="H349" s="134">
        <f t="shared" si="30"/>
        <v>73.89560142012634</v>
      </c>
      <c r="I349" s="140">
        <f t="shared" si="31"/>
        <v>88.674721704151608</v>
      </c>
    </row>
    <row r="350" spans="1:9">
      <c r="A350" s="56" t="s">
        <v>600</v>
      </c>
      <c r="B350" s="57" t="s">
        <v>601</v>
      </c>
      <c r="C350" s="58" t="s">
        <v>74</v>
      </c>
      <c r="D350" s="59">
        <v>50</v>
      </c>
      <c r="E350" s="60"/>
      <c r="F350" s="61"/>
      <c r="G350" s="122">
        <v>1.6430371170492637</v>
      </c>
      <c r="H350" s="134">
        <f t="shared" si="30"/>
        <v>82.151855852463186</v>
      </c>
      <c r="I350" s="140">
        <f t="shared" si="31"/>
        <v>98.58222702295582</v>
      </c>
    </row>
    <row r="351" spans="1:9">
      <c r="A351" s="56" t="s">
        <v>602</v>
      </c>
      <c r="B351" s="57" t="s">
        <v>603</v>
      </c>
      <c r="C351" s="58" t="s">
        <v>74</v>
      </c>
      <c r="D351" s="59">
        <v>50</v>
      </c>
      <c r="E351" s="60"/>
      <c r="F351" s="61"/>
      <c r="G351" s="122">
        <v>2.0358318996075795</v>
      </c>
      <c r="H351" s="134">
        <f t="shared" si="30"/>
        <v>101.79159498037897</v>
      </c>
      <c r="I351" s="140">
        <f t="shared" si="31"/>
        <v>122.14991397645477</v>
      </c>
    </row>
    <row r="352" spans="1:9">
      <c r="A352" s="56" t="s">
        <v>604</v>
      </c>
      <c r="B352" s="57" t="s">
        <v>605</v>
      </c>
      <c r="C352" s="58" t="s">
        <v>74</v>
      </c>
      <c r="D352" s="59">
        <v>50</v>
      </c>
      <c r="E352" s="60"/>
      <c r="F352" s="61"/>
      <c r="G352" s="122">
        <v>2.327479026714947</v>
      </c>
      <c r="H352" s="134">
        <f t="shared" si="30"/>
        <v>116.37395133574735</v>
      </c>
      <c r="I352" s="140">
        <f t="shared" si="31"/>
        <v>139.64874160289682</v>
      </c>
    </row>
    <row r="353" spans="1:9">
      <c r="A353" s="56" t="s">
        <v>606</v>
      </c>
      <c r="B353" s="57" t="s">
        <v>607</v>
      </c>
      <c r="C353" s="58" t="s">
        <v>74</v>
      </c>
      <c r="D353" s="59">
        <v>50</v>
      </c>
      <c r="E353" s="60"/>
      <c r="F353" s="61"/>
      <c r="G353" s="122">
        <v>2.5831388476496846</v>
      </c>
      <c r="H353" s="134">
        <f t="shared" si="30"/>
        <v>129.15694238248423</v>
      </c>
      <c r="I353" s="140">
        <f t="shared" si="31"/>
        <v>154.98833085898107</v>
      </c>
    </row>
    <row r="354" spans="1:9">
      <c r="A354" s="56" t="s">
        <v>608</v>
      </c>
      <c r="B354" s="57" t="s">
        <v>609</v>
      </c>
      <c r="C354" s="58" t="s">
        <v>74</v>
      </c>
      <c r="D354" s="59">
        <v>50</v>
      </c>
      <c r="E354" s="60"/>
      <c r="F354" s="61"/>
      <c r="G354" s="122">
        <v>2.5275751133507369</v>
      </c>
      <c r="H354" s="134">
        <f t="shared" si="30"/>
        <v>126.37875566753685</v>
      </c>
      <c r="I354" s="140">
        <f t="shared" si="31"/>
        <v>151.65450680104422</v>
      </c>
    </row>
    <row r="355" spans="1:9">
      <c r="A355" s="56" t="s">
        <v>610</v>
      </c>
      <c r="B355" s="57" t="s">
        <v>611</v>
      </c>
      <c r="C355" s="58" t="s">
        <v>74</v>
      </c>
      <c r="D355" s="59">
        <v>50</v>
      </c>
      <c r="E355" s="60"/>
      <c r="F355" s="61"/>
      <c r="G355" s="122">
        <v>2.6405852512067374</v>
      </c>
      <c r="H355" s="134">
        <f t="shared" si="30"/>
        <v>132.02926256033686</v>
      </c>
      <c r="I355" s="140">
        <f t="shared" si="31"/>
        <v>158.43511507240422</v>
      </c>
    </row>
    <row r="356" spans="1:9">
      <c r="A356" s="56" t="s">
        <v>612</v>
      </c>
      <c r="B356" s="57" t="s">
        <v>613</v>
      </c>
      <c r="C356" s="58" t="s">
        <v>74</v>
      </c>
      <c r="D356" s="59">
        <v>50</v>
      </c>
      <c r="E356" s="60"/>
      <c r="F356" s="61"/>
      <c r="G356" s="122">
        <v>2.9114980252901059</v>
      </c>
      <c r="H356" s="134">
        <f t="shared" si="30"/>
        <v>145.57490126450529</v>
      </c>
      <c r="I356" s="140">
        <f t="shared" si="31"/>
        <v>174.68988151740635</v>
      </c>
    </row>
    <row r="357" spans="1:9">
      <c r="A357" s="56" t="s">
        <v>614</v>
      </c>
      <c r="B357" s="57" t="s">
        <v>615</v>
      </c>
      <c r="C357" s="58" t="s">
        <v>74</v>
      </c>
      <c r="D357" s="59">
        <v>50</v>
      </c>
      <c r="E357" s="60"/>
      <c r="F357" s="61"/>
      <c r="G357" s="122">
        <v>3.3223281129094739</v>
      </c>
      <c r="H357" s="134">
        <f t="shared" si="30"/>
        <v>166.11640564547369</v>
      </c>
      <c r="I357" s="140">
        <f t="shared" si="31"/>
        <v>199.33968677456843</v>
      </c>
    </row>
    <row r="358" spans="1:9">
      <c r="A358" s="56" t="s">
        <v>616</v>
      </c>
      <c r="B358" s="57" t="s">
        <v>617</v>
      </c>
      <c r="C358" s="58" t="s">
        <v>74</v>
      </c>
      <c r="D358" s="59">
        <v>100</v>
      </c>
      <c r="E358" s="60"/>
      <c r="F358" s="61"/>
      <c r="G358" s="122">
        <v>0.32764845473684212</v>
      </c>
      <c r="H358" s="134">
        <f t="shared" si="30"/>
        <v>32.764845473684211</v>
      </c>
      <c r="I358" s="140">
        <f t="shared" si="31"/>
        <v>39.317814568421049</v>
      </c>
    </row>
    <row r="359" spans="1:9">
      <c r="A359" s="56" t="s">
        <v>618</v>
      </c>
      <c r="B359" s="57" t="s">
        <v>619</v>
      </c>
      <c r="C359" s="58" t="s">
        <v>74</v>
      </c>
      <c r="D359" s="59">
        <v>100</v>
      </c>
      <c r="E359" s="60"/>
      <c r="F359" s="61"/>
      <c r="G359" s="122">
        <v>0.35074261894736858</v>
      </c>
      <c r="H359" s="134">
        <f t="shared" si="30"/>
        <v>35.074261894736857</v>
      </c>
      <c r="I359" s="140">
        <f t="shared" si="31"/>
        <v>42.089114273684224</v>
      </c>
    </row>
    <row r="360" spans="1:9">
      <c r="A360" s="56" t="s">
        <v>620</v>
      </c>
      <c r="B360" s="57" t="s">
        <v>621</v>
      </c>
      <c r="C360" s="58" t="s">
        <v>74</v>
      </c>
      <c r="D360" s="59">
        <v>100</v>
      </c>
      <c r="E360" s="60"/>
      <c r="F360" s="61"/>
      <c r="G360" s="122">
        <v>0.39260079157894739</v>
      </c>
      <c r="H360" s="134">
        <f t="shared" si="30"/>
        <v>39.260079157894737</v>
      </c>
      <c r="I360" s="140">
        <f t="shared" si="31"/>
        <v>47.112094989473682</v>
      </c>
    </row>
    <row r="361" spans="1:9">
      <c r="A361" s="56" t="s">
        <v>622</v>
      </c>
      <c r="B361" s="57" t="s">
        <v>623</v>
      </c>
      <c r="C361" s="58" t="s">
        <v>74</v>
      </c>
      <c r="D361" s="59">
        <v>100</v>
      </c>
      <c r="E361" s="60"/>
      <c r="F361" s="61"/>
      <c r="G361" s="122">
        <v>0.44167589052631578</v>
      </c>
      <c r="H361" s="134">
        <f t="shared" si="30"/>
        <v>44.167589052631577</v>
      </c>
      <c r="I361" s="140">
        <f t="shared" si="31"/>
        <v>53.001106863157894</v>
      </c>
    </row>
    <row r="362" spans="1:9">
      <c r="A362" s="56" t="s">
        <v>624</v>
      </c>
      <c r="B362" s="57" t="s">
        <v>625</v>
      </c>
      <c r="C362" s="58" t="s">
        <v>74</v>
      </c>
      <c r="D362" s="59">
        <v>100</v>
      </c>
      <c r="E362" s="60"/>
      <c r="F362" s="61"/>
      <c r="G362" s="122">
        <v>0.51384515368421058</v>
      </c>
      <c r="H362" s="134">
        <f t="shared" si="30"/>
        <v>51.384515368421056</v>
      </c>
      <c r="I362" s="140">
        <f t="shared" si="31"/>
        <v>61.661418442105266</v>
      </c>
    </row>
    <row r="363" spans="1:9">
      <c r="A363" s="56" t="s">
        <v>626</v>
      </c>
      <c r="B363" s="57" t="s">
        <v>627</v>
      </c>
      <c r="C363" s="58" t="s">
        <v>74</v>
      </c>
      <c r="D363" s="59">
        <v>100</v>
      </c>
      <c r="E363" s="60"/>
      <c r="F363" s="61"/>
      <c r="G363" s="122">
        <v>0.60622181052631585</v>
      </c>
      <c r="H363" s="134">
        <f t="shared" si="30"/>
        <v>60.622181052631582</v>
      </c>
      <c r="I363" s="140">
        <f t="shared" si="31"/>
        <v>72.746617263157901</v>
      </c>
    </row>
    <row r="364" spans="1:9">
      <c r="A364" s="56" t="s">
        <v>628</v>
      </c>
      <c r="B364" s="57" t="s">
        <v>629</v>
      </c>
      <c r="C364" s="58" t="s">
        <v>74</v>
      </c>
      <c r="D364" s="59">
        <v>100</v>
      </c>
      <c r="E364" s="60"/>
      <c r="F364" s="61"/>
      <c r="G364" s="122">
        <v>0.67550430315789489</v>
      </c>
      <c r="H364" s="134">
        <f t="shared" si="30"/>
        <v>67.550430315789484</v>
      </c>
      <c r="I364" s="140">
        <f t="shared" si="31"/>
        <v>81.060516378947383</v>
      </c>
    </row>
    <row r="365" spans="1:9">
      <c r="A365" s="56" t="s">
        <v>630</v>
      </c>
      <c r="B365" s="57" t="s">
        <v>631</v>
      </c>
      <c r="C365" s="58" t="s">
        <v>74</v>
      </c>
      <c r="D365" s="59">
        <v>100</v>
      </c>
      <c r="E365" s="60"/>
      <c r="F365" s="61"/>
      <c r="G365" s="122">
        <v>0.80973913263157915</v>
      </c>
      <c r="H365" s="134">
        <f t="shared" si="30"/>
        <v>80.973913263157911</v>
      </c>
      <c r="I365" s="140">
        <f t="shared" si="31"/>
        <v>97.168695915789485</v>
      </c>
    </row>
    <row r="366" spans="1:9">
      <c r="A366" s="56" t="s">
        <v>632</v>
      </c>
      <c r="B366" s="57" t="s">
        <v>633</v>
      </c>
      <c r="C366" s="58" t="s">
        <v>74</v>
      </c>
      <c r="D366" s="59">
        <v>100</v>
      </c>
      <c r="E366" s="60"/>
      <c r="F366" s="61"/>
      <c r="G366" s="122">
        <v>1.0161432252631579</v>
      </c>
      <c r="H366" s="134">
        <f t="shared" si="30"/>
        <v>101.61432252631579</v>
      </c>
      <c r="I366" s="140">
        <f t="shared" si="31"/>
        <v>121.93718703157894</v>
      </c>
    </row>
    <row r="367" spans="1:9">
      <c r="A367" s="56" t="s">
        <v>634</v>
      </c>
      <c r="B367" s="57" t="s">
        <v>635</v>
      </c>
      <c r="C367" s="58" t="s">
        <v>74</v>
      </c>
      <c r="D367" s="59">
        <v>100</v>
      </c>
      <c r="E367" s="60"/>
      <c r="F367" s="61"/>
      <c r="G367" s="122">
        <v>1.1532648252631583</v>
      </c>
      <c r="H367" s="134">
        <f t="shared" si="30"/>
        <v>115.32648252631583</v>
      </c>
      <c r="I367" s="140">
        <f t="shared" si="31"/>
        <v>138.39177903157898</v>
      </c>
    </row>
    <row r="368" spans="1:9">
      <c r="A368" s="56" t="s">
        <v>636</v>
      </c>
      <c r="B368" s="57" t="s">
        <v>637</v>
      </c>
      <c r="C368" s="58" t="s">
        <v>74</v>
      </c>
      <c r="D368" s="59">
        <v>100</v>
      </c>
      <c r="E368" s="60"/>
      <c r="F368" s="61"/>
      <c r="G368" s="122">
        <v>1.3105938189473685</v>
      </c>
      <c r="H368" s="134">
        <f t="shared" si="30"/>
        <v>131.05938189473684</v>
      </c>
      <c r="I368" s="140">
        <f t="shared" si="31"/>
        <v>157.2712582736842</v>
      </c>
    </row>
    <row r="369" spans="1:9">
      <c r="A369" s="56" t="s">
        <v>638</v>
      </c>
      <c r="B369" s="57" t="s">
        <v>639</v>
      </c>
      <c r="C369" s="58" t="s">
        <v>74</v>
      </c>
      <c r="D369" s="59">
        <v>200</v>
      </c>
      <c r="E369" s="60"/>
      <c r="F369" s="61"/>
      <c r="G369" s="122">
        <v>0.23960195368421053</v>
      </c>
      <c r="H369" s="134">
        <f t="shared" si="30"/>
        <v>47.920390736842108</v>
      </c>
      <c r="I369" s="140">
        <f t="shared" si="31"/>
        <v>57.504468884210532</v>
      </c>
    </row>
    <row r="370" spans="1:9">
      <c r="A370" s="56" t="s">
        <v>640</v>
      </c>
      <c r="B370" s="57" t="s">
        <v>641</v>
      </c>
      <c r="C370" s="58" t="s">
        <v>74</v>
      </c>
      <c r="D370" s="59">
        <v>200</v>
      </c>
      <c r="E370" s="60"/>
      <c r="F370" s="61"/>
      <c r="G370" s="122">
        <v>0.24248872421052634</v>
      </c>
      <c r="H370" s="134">
        <f t="shared" si="30"/>
        <v>48.49774484210527</v>
      </c>
      <c r="I370" s="140">
        <f t="shared" si="31"/>
        <v>58.197293810526318</v>
      </c>
    </row>
    <row r="371" spans="1:9">
      <c r="A371" s="56" t="s">
        <v>642</v>
      </c>
      <c r="B371" s="57" t="s">
        <v>643</v>
      </c>
      <c r="C371" s="58" t="s">
        <v>74</v>
      </c>
      <c r="D371" s="59">
        <v>200</v>
      </c>
      <c r="E371" s="60"/>
      <c r="F371" s="61"/>
      <c r="G371" s="122">
        <v>0.25259242105263158</v>
      </c>
      <c r="H371" s="134">
        <f t="shared" si="30"/>
        <v>50.518484210526317</v>
      </c>
      <c r="I371" s="140">
        <f t="shared" si="31"/>
        <v>60.622181052631575</v>
      </c>
    </row>
    <row r="372" spans="1:9">
      <c r="A372" s="56" t="s">
        <v>644</v>
      </c>
      <c r="B372" s="57" t="s">
        <v>645</v>
      </c>
      <c r="C372" s="58" t="s">
        <v>74</v>
      </c>
      <c r="D372" s="59">
        <v>200</v>
      </c>
      <c r="E372" s="60"/>
      <c r="F372" s="61"/>
      <c r="G372" s="122">
        <v>0.27135642947368427</v>
      </c>
      <c r="H372" s="134">
        <f t="shared" si="30"/>
        <v>54.271285894736856</v>
      </c>
      <c r="I372" s="140">
        <f t="shared" si="31"/>
        <v>65.125543073684227</v>
      </c>
    </row>
    <row r="373" spans="1:9">
      <c r="A373" s="56" t="s">
        <v>646</v>
      </c>
      <c r="B373" s="57" t="s">
        <v>647</v>
      </c>
      <c r="C373" s="58" t="s">
        <v>74</v>
      </c>
      <c r="D373" s="59">
        <v>200</v>
      </c>
      <c r="E373" s="60"/>
      <c r="F373" s="61"/>
      <c r="G373" s="122">
        <v>0.2915638231578947</v>
      </c>
      <c r="H373" s="134">
        <f t="shared" si="30"/>
        <v>58.312764631578936</v>
      </c>
      <c r="I373" s="140">
        <f t="shared" si="31"/>
        <v>69.975317557894726</v>
      </c>
    </row>
    <row r="374" spans="1:9">
      <c r="A374" s="56" t="s">
        <v>648</v>
      </c>
      <c r="B374" s="57" t="s">
        <v>649</v>
      </c>
      <c r="C374" s="58" t="s">
        <v>74</v>
      </c>
      <c r="D374" s="59">
        <v>200</v>
      </c>
      <c r="E374" s="60"/>
      <c r="F374" s="61"/>
      <c r="G374" s="122">
        <v>0.32331829894736847</v>
      </c>
      <c r="H374" s="134">
        <f t="shared" si="30"/>
        <v>64.663659789473698</v>
      </c>
      <c r="I374" s="140">
        <f t="shared" si="31"/>
        <v>77.596391747368429</v>
      </c>
    </row>
    <row r="375" spans="1:9">
      <c r="A375" s="56" t="s">
        <v>650</v>
      </c>
      <c r="B375" s="57" t="s">
        <v>651</v>
      </c>
      <c r="C375" s="58" t="s">
        <v>74</v>
      </c>
      <c r="D375" s="59">
        <v>200</v>
      </c>
      <c r="E375" s="60"/>
      <c r="F375" s="61"/>
      <c r="G375" s="122">
        <v>0.38827063578947374</v>
      </c>
      <c r="H375" s="134">
        <f t="shared" si="30"/>
        <v>77.654127157894749</v>
      </c>
      <c r="I375" s="140">
        <f t="shared" si="31"/>
        <v>93.184952589473696</v>
      </c>
    </row>
    <row r="376" spans="1:9">
      <c r="A376" s="56" t="s">
        <v>652</v>
      </c>
      <c r="B376" s="57" t="s">
        <v>653</v>
      </c>
      <c r="C376" s="58" t="s">
        <v>74</v>
      </c>
      <c r="D376" s="59">
        <v>200</v>
      </c>
      <c r="E376" s="60"/>
      <c r="F376" s="61"/>
      <c r="G376" s="122">
        <v>0.48642083368421063</v>
      </c>
      <c r="H376" s="134">
        <f t="shared" si="30"/>
        <v>97.284166736842124</v>
      </c>
      <c r="I376" s="140">
        <f t="shared" si="31"/>
        <v>116.74100008421054</v>
      </c>
    </row>
    <row r="377" spans="1:9">
      <c r="A377" s="56" t="s">
        <v>654</v>
      </c>
      <c r="B377" s="57" t="s">
        <v>655</v>
      </c>
      <c r="C377" s="58" t="s">
        <v>74</v>
      </c>
      <c r="D377" s="59">
        <v>200</v>
      </c>
      <c r="E377" s="60"/>
      <c r="F377" s="61"/>
      <c r="G377" s="122">
        <v>0.58312764631578939</v>
      </c>
      <c r="H377" s="134">
        <f t="shared" si="30"/>
        <v>116.62552926315787</v>
      </c>
      <c r="I377" s="140">
        <f t="shared" si="31"/>
        <v>139.95063511578945</v>
      </c>
    </row>
    <row r="378" spans="1:9">
      <c r="A378" s="56" t="s">
        <v>656</v>
      </c>
      <c r="B378" s="57" t="s">
        <v>657</v>
      </c>
      <c r="C378" s="58" t="s">
        <v>74</v>
      </c>
      <c r="D378" s="59">
        <v>100</v>
      </c>
      <c r="E378" s="60"/>
      <c r="F378" s="61"/>
      <c r="G378" s="122">
        <v>0.33812021482105264</v>
      </c>
      <c r="H378" s="134">
        <f t="shared" si="30"/>
        <v>33.812021482105266</v>
      </c>
      <c r="I378" s="140">
        <f t="shared" si="31"/>
        <v>40.574425778526319</v>
      </c>
    </row>
    <row r="379" spans="1:9">
      <c r="A379" s="56" t="s">
        <v>658</v>
      </c>
      <c r="B379" s="57" t="s">
        <v>659</v>
      </c>
      <c r="C379" s="58" t="s">
        <v>74</v>
      </c>
      <c r="D379" s="59">
        <v>100</v>
      </c>
      <c r="E379" s="60"/>
      <c r="F379" s="61"/>
      <c r="G379" s="122">
        <v>0.36066156247578951</v>
      </c>
      <c r="H379" s="134">
        <f t="shared" si="30"/>
        <v>36.066156247578952</v>
      </c>
      <c r="I379" s="140">
        <f t="shared" si="31"/>
        <v>43.279387497094739</v>
      </c>
    </row>
    <row r="380" spans="1:9">
      <c r="A380" s="56" t="s">
        <v>660</v>
      </c>
      <c r="B380" s="57" t="s">
        <v>661</v>
      </c>
      <c r="C380" s="58" t="s">
        <v>74</v>
      </c>
      <c r="D380" s="59">
        <v>100</v>
      </c>
      <c r="E380" s="60"/>
      <c r="F380" s="61"/>
      <c r="G380" s="122">
        <v>0.41862502787368422</v>
      </c>
      <c r="H380" s="134">
        <f t="shared" si="30"/>
        <v>41.86250278736842</v>
      </c>
      <c r="I380" s="140">
        <f t="shared" si="31"/>
        <v>50.235003344842106</v>
      </c>
    </row>
    <row r="381" spans="1:9">
      <c r="A381" s="56" t="s">
        <v>662</v>
      </c>
      <c r="B381" s="57" t="s">
        <v>663</v>
      </c>
      <c r="C381" s="58" t="s">
        <v>74</v>
      </c>
      <c r="D381" s="59">
        <v>100</v>
      </c>
      <c r="E381" s="60"/>
      <c r="F381" s="61"/>
      <c r="G381" s="122">
        <v>0.48302887831578939</v>
      </c>
      <c r="H381" s="134">
        <f t="shared" si="30"/>
        <v>48.302887831578936</v>
      </c>
      <c r="I381" s="140">
        <f t="shared" si="31"/>
        <v>57.963465397894723</v>
      </c>
    </row>
    <row r="382" spans="1:9">
      <c r="A382" s="56" t="s">
        <v>664</v>
      </c>
      <c r="B382" s="57" t="s">
        <v>665</v>
      </c>
      <c r="C382" s="58" t="s">
        <v>74</v>
      </c>
      <c r="D382" s="59">
        <v>100</v>
      </c>
      <c r="E382" s="60"/>
      <c r="F382" s="61"/>
      <c r="G382" s="122">
        <v>0.55387311380210535</v>
      </c>
      <c r="H382" s="134">
        <f t="shared" si="30"/>
        <v>55.387311380210534</v>
      </c>
      <c r="I382" s="140">
        <f t="shared" si="31"/>
        <v>66.464773656252632</v>
      </c>
    </row>
    <row r="383" spans="1:9">
      <c r="A383" s="56" t="s">
        <v>666</v>
      </c>
      <c r="B383" s="57" t="s">
        <v>667</v>
      </c>
      <c r="C383" s="58" t="s">
        <v>74</v>
      </c>
      <c r="D383" s="59">
        <v>100</v>
      </c>
      <c r="E383" s="60"/>
      <c r="F383" s="61"/>
      <c r="G383" s="122">
        <v>0.62149715676631589</v>
      </c>
      <c r="H383" s="134">
        <f t="shared" ref="H383:H404" si="32">D383*G383</f>
        <v>62.149715676631587</v>
      </c>
      <c r="I383" s="140">
        <f t="shared" si="31"/>
        <v>74.579658811957898</v>
      </c>
    </row>
    <row r="384" spans="1:9">
      <c r="A384" s="56" t="s">
        <v>668</v>
      </c>
      <c r="B384" s="57" t="s">
        <v>669</v>
      </c>
      <c r="C384" s="58" t="s">
        <v>74</v>
      </c>
      <c r="D384" s="59">
        <v>100</v>
      </c>
      <c r="E384" s="60"/>
      <c r="F384" s="61"/>
      <c r="G384" s="122">
        <v>0.73420389504000028</v>
      </c>
      <c r="H384" s="134">
        <f t="shared" si="32"/>
        <v>73.420389504000028</v>
      </c>
      <c r="I384" s="140">
        <f t="shared" ref="I384:I404" si="33">H384*1.2</f>
        <v>88.104467404800033</v>
      </c>
    </row>
    <row r="385" spans="1:9">
      <c r="A385" s="56" t="s">
        <v>670</v>
      </c>
      <c r="B385" s="57" t="s">
        <v>671</v>
      </c>
      <c r="C385" s="58" t="s">
        <v>74</v>
      </c>
      <c r="D385" s="59">
        <v>100</v>
      </c>
      <c r="E385" s="60"/>
      <c r="F385" s="61"/>
      <c r="G385" s="122">
        <v>0.80504813052631574</v>
      </c>
      <c r="H385" s="134">
        <f t="shared" si="32"/>
        <v>80.504813052631576</v>
      </c>
      <c r="I385" s="140">
        <f t="shared" si="33"/>
        <v>96.605775663157885</v>
      </c>
    </row>
    <row r="386" spans="1:9">
      <c r="A386" s="56" t="s">
        <v>672</v>
      </c>
      <c r="B386" s="57" t="s">
        <v>673</v>
      </c>
      <c r="C386" s="58" t="s">
        <v>74</v>
      </c>
      <c r="D386" s="59">
        <v>100</v>
      </c>
      <c r="E386" s="60"/>
      <c r="F386" s="61"/>
      <c r="G386" s="122">
        <v>0.86945198096842136</v>
      </c>
      <c r="H386" s="134">
        <f t="shared" si="32"/>
        <v>86.945198096842134</v>
      </c>
      <c r="I386" s="140">
        <f t="shared" si="33"/>
        <v>104.33423771621055</v>
      </c>
    </row>
    <row r="387" spans="1:9">
      <c r="A387" s="56" t="s">
        <v>674</v>
      </c>
      <c r="B387" s="57" t="s">
        <v>675</v>
      </c>
      <c r="C387" s="58" t="s">
        <v>74</v>
      </c>
      <c r="D387" s="59">
        <v>100</v>
      </c>
      <c r="E387" s="60"/>
      <c r="F387" s="61"/>
      <c r="G387" s="122">
        <v>0.5258541190736844</v>
      </c>
      <c r="H387" s="134">
        <f t="shared" si="32"/>
        <v>52.585411907368439</v>
      </c>
      <c r="I387" s="140">
        <f t="shared" si="33"/>
        <v>63.102494288842124</v>
      </c>
    </row>
    <row r="388" spans="1:9">
      <c r="A388" s="56" t="s">
        <v>676</v>
      </c>
      <c r="B388" s="57" t="s">
        <v>677</v>
      </c>
      <c r="C388" s="58" t="s">
        <v>74</v>
      </c>
      <c r="D388" s="59">
        <v>100</v>
      </c>
      <c r="E388" s="60"/>
      <c r="F388" s="61"/>
      <c r="G388" s="122">
        <v>0.60552898560000001</v>
      </c>
      <c r="H388" s="134">
        <f t="shared" si="32"/>
        <v>60.552898560000003</v>
      </c>
      <c r="I388" s="140">
        <f t="shared" si="33"/>
        <v>72.663478272000006</v>
      </c>
    </row>
    <row r="389" spans="1:9">
      <c r="A389" s="56" t="s">
        <v>678</v>
      </c>
      <c r="B389" s="57" t="s">
        <v>679</v>
      </c>
      <c r="C389" s="58" t="s">
        <v>74</v>
      </c>
      <c r="D389" s="59">
        <v>100</v>
      </c>
      <c r="E389" s="60"/>
      <c r="F389" s="61"/>
      <c r="G389" s="122">
        <v>0.73938276136421055</v>
      </c>
      <c r="H389" s="134">
        <f t="shared" si="32"/>
        <v>73.938276136421052</v>
      </c>
      <c r="I389" s="140">
        <f t="shared" si="33"/>
        <v>88.725931363705257</v>
      </c>
    </row>
    <row r="390" spans="1:9">
      <c r="A390" s="56" t="s">
        <v>680</v>
      </c>
      <c r="B390" s="57" t="s">
        <v>681</v>
      </c>
      <c r="C390" s="58" t="s">
        <v>74</v>
      </c>
      <c r="D390" s="59">
        <v>100</v>
      </c>
      <c r="E390" s="60"/>
      <c r="F390" s="61"/>
      <c r="G390" s="122">
        <v>0.84136659051789475</v>
      </c>
      <c r="H390" s="134">
        <f t="shared" si="32"/>
        <v>84.136659051789479</v>
      </c>
      <c r="I390" s="140">
        <f t="shared" si="33"/>
        <v>100.96399086214737</v>
      </c>
    </row>
    <row r="391" spans="1:9">
      <c r="A391" s="56" t="s">
        <v>682</v>
      </c>
      <c r="B391" s="57" t="s">
        <v>683</v>
      </c>
      <c r="C391" s="58" t="s">
        <v>74</v>
      </c>
      <c r="D391" s="59">
        <v>100</v>
      </c>
      <c r="E391" s="60"/>
      <c r="F391" s="61"/>
      <c r="G391" s="122">
        <v>1.0293992755200001</v>
      </c>
      <c r="H391" s="134">
        <f t="shared" si="32"/>
        <v>102.93992755200001</v>
      </c>
      <c r="I391" s="140">
        <f t="shared" si="33"/>
        <v>123.52791306240002</v>
      </c>
    </row>
    <row r="392" spans="1:9">
      <c r="A392" s="56" t="s">
        <v>684</v>
      </c>
      <c r="B392" s="57" t="s">
        <v>685</v>
      </c>
      <c r="C392" s="58" t="s">
        <v>74</v>
      </c>
      <c r="D392" s="59">
        <v>100</v>
      </c>
      <c r="E392" s="60"/>
      <c r="F392" s="61"/>
      <c r="G392" s="122">
        <v>1.1281961100126316</v>
      </c>
      <c r="H392" s="134">
        <f t="shared" si="32"/>
        <v>112.81961100126317</v>
      </c>
      <c r="I392" s="140">
        <f t="shared" si="33"/>
        <v>135.3835332015158</v>
      </c>
    </row>
    <row r="393" spans="1:9">
      <c r="A393" s="56" t="s">
        <v>686</v>
      </c>
      <c r="B393" s="57" t="s">
        <v>687</v>
      </c>
      <c r="C393" s="58" t="s">
        <v>74</v>
      </c>
      <c r="D393" s="59">
        <v>100</v>
      </c>
      <c r="E393" s="60"/>
      <c r="F393" s="61"/>
      <c r="G393" s="122">
        <v>1.2110579712</v>
      </c>
      <c r="H393" s="134">
        <f t="shared" si="32"/>
        <v>121.10579712000001</v>
      </c>
      <c r="I393" s="140">
        <f t="shared" si="33"/>
        <v>145.32695654400001</v>
      </c>
    </row>
    <row r="394" spans="1:9">
      <c r="A394" s="56" t="s">
        <v>688</v>
      </c>
      <c r="B394" s="57" t="s">
        <v>689</v>
      </c>
      <c r="C394" s="58" t="s">
        <v>74</v>
      </c>
      <c r="D394" s="59">
        <v>100</v>
      </c>
      <c r="E394" s="60"/>
      <c r="F394" s="61"/>
      <c r="G394" s="122">
        <v>1.3544727309473685</v>
      </c>
      <c r="H394" s="134">
        <f t="shared" si="32"/>
        <v>135.44727309473686</v>
      </c>
      <c r="I394" s="140">
        <f t="shared" si="33"/>
        <v>162.53672771368423</v>
      </c>
    </row>
    <row r="395" spans="1:9">
      <c r="A395" s="56" t="s">
        <v>690</v>
      </c>
      <c r="B395" s="57" t="s">
        <v>691</v>
      </c>
      <c r="C395" s="58" t="s">
        <v>74</v>
      </c>
      <c r="D395" s="59">
        <v>100</v>
      </c>
      <c r="E395" s="60"/>
      <c r="F395" s="61"/>
      <c r="G395" s="122">
        <v>1.5807493518821054</v>
      </c>
      <c r="H395" s="134">
        <f t="shared" si="32"/>
        <v>158.07493518821053</v>
      </c>
      <c r="I395" s="140">
        <f t="shared" si="33"/>
        <v>189.68992222585263</v>
      </c>
    </row>
    <row r="396" spans="1:9">
      <c r="A396" s="56" t="s">
        <v>692</v>
      </c>
      <c r="B396" s="57" t="s">
        <v>693</v>
      </c>
      <c r="C396" s="58" t="s">
        <v>74</v>
      </c>
      <c r="D396" s="59">
        <v>100</v>
      </c>
      <c r="E396" s="60"/>
      <c r="F396" s="61"/>
      <c r="G396" s="122">
        <v>1.7528470635789473</v>
      </c>
      <c r="H396" s="134">
        <f t="shared" si="32"/>
        <v>175.28470635789472</v>
      </c>
      <c r="I396" s="140">
        <f t="shared" si="33"/>
        <v>210.34164762947367</v>
      </c>
    </row>
    <row r="397" spans="1:9">
      <c r="A397" s="56" t="s">
        <v>694</v>
      </c>
      <c r="B397" s="57" t="s">
        <v>828</v>
      </c>
      <c r="C397" s="58" t="s">
        <v>74</v>
      </c>
      <c r="D397" s="59">
        <v>100</v>
      </c>
      <c r="E397" s="60"/>
      <c r="F397" s="61"/>
      <c r="G397" s="122">
        <v>2.2228133052631582</v>
      </c>
      <c r="H397" s="134">
        <f t="shared" si="32"/>
        <v>222.28133052631583</v>
      </c>
      <c r="I397" s="140">
        <f t="shared" si="33"/>
        <v>266.73759663157898</v>
      </c>
    </row>
    <row r="398" spans="1:9">
      <c r="A398" s="56" t="s">
        <v>695</v>
      </c>
      <c r="B398" s="57" t="s">
        <v>829</v>
      </c>
      <c r="C398" s="58" t="s">
        <v>74</v>
      </c>
      <c r="D398" s="59">
        <v>100</v>
      </c>
      <c r="E398" s="60"/>
      <c r="F398" s="61"/>
      <c r="G398" s="122">
        <v>2.5735559242105266</v>
      </c>
      <c r="H398" s="134">
        <f t="shared" si="32"/>
        <v>257.35559242105268</v>
      </c>
      <c r="I398" s="140">
        <f t="shared" si="33"/>
        <v>308.82671090526321</v>
      </c>
    </row>
    <row r="399" spans="1:9">
      <c r="A399" s="56" t="s">
        <v>696</v>
      </c>
      <c r="B399" s="57" t="s">
        <v>697</v>
      </c>
      <c r="C399" s="58" t="s">
        <v>74</v>
      </c>
      <c r="D399" s="59">
        <v>100</v>
      </c>
      <c r="E399" s="60"/>
      <c r="F399" s="61"/>
      <c r="G399" s="122">
        <v>2.876666829473685</v>
      </c>
      <c r="H399" s="134">
        <f t="shared" si="32"/>
        <v>287.66668294736849</v>
      </c>
      <c r="I399" s="140">
        <f t="shared" si="33"/>
        <v>345.20001953684215</v>
      </c>
    </row>
    <row r="400" spans="1:9">
      <c r="A400" s="56" t="s">
        <v>698</v>
      </c>
      <c r="B400" s="57" t="s">
        <v>830</v>
      </c>
      <c r="C400" s="58" t="s">
        <v>74</v>
      </c>
      <c r="D400" s="59">
        <v>100</v>
      </c>
      <c r="E400" s="60"/>
      <c r="F400" s="61"/>
      <c r="G400" s="122">
        <v>3.1869946610526325</v>
      </c>
      <c r="H400" s="134">
        <f t="shared" si="32"/>
        <v>318.69946610526324</v>
      </c>
      <c r="I400" s="140">
        <f t="shared" si="33"/>
        <v>382.43935932631587</v>
      </c>
    </row>
    <row r="401" spans="1:9">
      <c r="A401" s="56" t="s">
        <v>699</v>
      </c>
      <c r="B401" s="57" t="s">
        <v>831</v>
      </c>
      <c r="C401" s="58" t="s">
        <v>74</v>
      </c>
      <c r="D401" s="59">
        <v>100</v>
      </c>
      <c r="E401" s="60"/>
      <c r="F401" s="61"/>
      <c r="G401" s="122">
        <v>3.4352569263157897</v>
      </c>
      <c r="H401" s="134">
        <f t="shared" si="32"/>
        <v>343.52569263157898</v>
      </c>
      <c r="I401" s="140">
        <f t="shared" si="33"/>
        <v>412.23083115789478</v>
      </c>
    </row>
    <row r="402" spans="1:9">
      <c r="A402" s="56" t="s">
        <v>700</v>
      </c>
      <c r="B402" s="57" t="s">
        <v>832</v>
      </c>
      <c r="C402" s="58" t="s">
        <v>74</v>
      </c>
      <c r="D402" s="59">
        <v>100</v>
      </c>
      <c r="E402" s="60"/>
      <c r="F402" s="61"/>
      <c r="G402" s="122">
        <v>3.8243935932631583</v>
      </c>
      <c r="H402" s="134">
        <f t="shared" si="32"/>
        <v>382.43935932631581</v>
      </c>
      <c r="I402" s="140">
        <f t="shared" si="33"/>
        <v>458.92723119157898</v>
      </c>
    </row>
    <row r="403" spans="1:9">
      <c r="A403" s="56" t="s">
        <v>701</v>
      </c>
      <c r="B403" s="57" t="s">
        <v>833</v>
      </c>
      <c r="C403" s="58" t="s">
        <v>74</v>
      </c>
      <c r="D403" s="59">
        <v>100</v>
      </c>
      <c r="E403" s="60"/>
      <c r="F403" s="61"/>
      <c r="G403" s="122">
        <v>3.9765264000000009</v>
      </c>
      <c r="H403" s="134">
        <f t="shared" si="32"/>
        <v>397.65264000000008</v>
      </c>
      <c r="I403" s="140">
        <f t="shared" si="33"/>
        <v>477.18316800000008</v>
      </c>
    </row>
    <row r="404" spans="1:9">
      <c r="A404" s="56" t="s">
        <v>702</v>
      </c>
      <c r="B404" s="57" t="s">
        <v>834</v>
      </c>
      <c r="C404" s="58" t="s">
        <v>74</v>
      </c>
      <c r="D404" s="59">
        <v>100</v>
      </c>
      <c r="E404" s="60"/>
      <c r="F404" s="61"/>
      <c r="G404" s="122">
        <v>4.2825240757894738</v>
      </c>
      <c r="H404" s="134">
        <f t="shared" si="32"/>
        <v>428.25240757894738</v>
      </c>
      <c r="I404" s="140">
        <f t="shared" si="33"/>
        <v>513.90288909473679</v>
      </c>
    </row>
    <row r="405" spans="1:9">
      <c r="A405" s="56" t="s">
        <v>703</v>
      </c>
      <c r="B405" s="57" t="s">
        <v>704</v>
      </c>
      <c r="C405" s="58" t="s">
        <v>74</v>
      </c>
      <c r="D405" s="59">
        <v>100</v>
      </c>
      <c r="E405" s="60"/>
      <c r="F405" s="61"/>
      <c r="G405" s="122">
        <v>0.1897020631578947</v>
      </c>
      <c r="H405" s="134">
        <f t="shared" ref="H405:H410" si="34">D405*G405</f>
        <v>18.970206315789468</v>
      </c>
      <c r="I405" s="140">
        <f t="shared" ref="I405:I410" si="35">H405*1.2</f>
        <v>22.764247578947362</v>
      </c>
    </row>
    <row r="406" spans="1:9">
      <c r="A406" s="56" t="s">
        <v>705</v>
      </c>
      <c r="B406" s="57" t="s">
        <v>706</v>
      </c>
      <c r="C406" s="58" t="s">
        <v>74</v>
      </c>
      <c r="D406" s="59">
        <v>100</v>
      </c>
      <c r="E406" s="60"/>
      <c r="F406" s="61"/>
      <c r="G406" s="122">
        <v>0.10749783578947367</v>
      </c>
      <c r="H406" s="134">
        <f t="shared" si="34"/>
        <v>10.749783578947367</v>
      </c>
      <c r="I406" s="140">
        <f t="shared" si="35"/>
        <v>12.899740294736841</v>
      </c>
    </row>
    <row r="407" spans="1:9">
      <c r="A407" s="56" t="s">
        <v>707</v>
      </c>
      <c r="B407" s="57" t="s">
        <v>708</v>
      </c>
      <c r="C407" s="58" t="s">
        <v>74</v>
      </c>
      <c r="D407" s="59">
        <v>500</v>
      </c>
      <c r="E407" s="60"/>
      <c r="F407" s="61"/>
      <c r="G407" s="122">
        <v>3.3197861052631575E-2</v>
      </c>
      <c r="H407" s="134">
        <f t="shared" si="34"/>
        <v>16.598930526315787</v>
      </c>
      <c r="I407" s="140">
        <f t="shared" si="35"/>
        <v>19.918716631578942</v>
      </c>
    </row>
    <row r="408" spans="1:9">
      <c r="A408" s="56" t="s">
        <v>709</v>
      </c>
      <c r="B408" s="57" t="s">
        <v>710</v>
      </c>
      <c r="C408" s="58" t="s">
        <v>74</v>
      </c>
      <c r="D408" s="59">
        <v>100</v>
      </c>
      <c r="E408" s="60"/>
      <c r="F408" s="61"/>
      <c r="G408" s="122">
        <v>1.0255527225263157</v>
      </c>
      <c r="H408" s="134">
        <f t="shared" si="34"/>
        <v>102.55527225263157</v>
      </c>
      <c r="I408" s="140">
        <f t="shared" si="35"/>
        <v>123.06632670315787</v>
      </c>
    </row>
    <row r="409" spans="1:9">
      <c r="A409" s="56" t="s">
        <v>711</v>
      </c>
      <c r="B409" s="57" t="s">
        <v>712</v>
      </c>
      <c r="C409" s="58" t="s">
        <v>74</v>
      </c>
      <c r="D409" s="59">
        <v>100</v>
      </c>
      <c r="E409" s="60"/>
      <c r="F409" s="61"/>
      <c r="G409" s="122">
        <v>1.0836249229473685</v>
      </c>
      <c r="H409" s="134">
        <f t="shared" si="34"/>
        <v>108.36249229473684</v>
      </c>
      <c r="I409" s="140">
        <f t="shared" si="35"/>
        <v>130.03499075368421</v>
      </c>
    </row>
    <row r="410" spans="1:9">
      <c r="A410" s="56" t="s">
        <v>713</v>
      </c>
      <c r="B410" s="57" t="s">
        <v>714</v>
      </c>
      <c r="C410" s="58" t="s">
        <v>74</v>
      </c>
      <c r="D410" s="59">
        <v>100</v>
      </c>
      <c r="E410" s="60"/>
      <c r="F410" s="61"/>
      <c r="G410" s="122">
        <v>1.2157771536842108</v>
      </c>
      <c r="H410" s="134">
        <f t="shared" si="34"/>
        <v>121.57771536842108</v>
      </c>
      <c r="I410" s="140">
        <f t="shared" si="35"/>
        <v>145.89325844210529</v>
      </c>
    </row>
    <row r="411" spans="1:9" ht="15.6">
      <c r="A411" s="99" t="s">
        <v>844</v>
      </c>
      <c r="B411" s="100"/>
      <c r="C411" s="101"/>
      <c r="D411" s="100"/>
      <c r="E411" s="102"/>
      <c r="F411" s="103"/>
      <c r="G411" s="130"/>
      <c r="H411" s="130"/>
      <c r="I411" s="130"/>
    </row>
    <row r="412" spans="1:9" ht="41.4">
      <c r="A412" s="84" t="s">
        <v>826</v>
      </c>
      <c r="B412" s="50" t="s">
        <v>835</v>
      </c>
      <c r="C412" s="85" t="s">
        <v>0</v>
      </c>
      <c r="D412" s="50" t="s">
        <v>842</v>
      </c>
      <c r="E412" s="86"/>
      <c r="F412" s="87"/>
      <c r="G412" s="127" t="s">
        <v>4</v>
      </c>
      <c r="H412" s="127" t="s">
        <v>5</v>
      </c>
      <c r="I412" s="127" t="s">
        <v>6</v>
      </c>
    </row>
    <row r="413" spans="1:9">
      <c r="A413" s="56" t="s">
        <v>715</v>
      </c>
      <c r="B413" s="57">
        <v>395200</v>
      </c>
      <c r="C413" s="58" t="s">
        <v>716</v>
      </c>
      <c r="D413" s="110">
        <v>2.5</v>
      </c>
      <c r="E413" s="60"/>
      <c r="F413" s="61"/>
      <c r="G413" s="122">
        <v>10.25</v>
      </c>
      <c r="H413" s="134">
        <v>25.625</v>
      </c>
      <c r="I413" s="140">
        <v>30.75</v>
      </c>
    </row>
    <row r="414" spans="1:9">
      <c r="A414" s="56" t="s">
        <v>717</v>
      </c>
      <c r="B414" s="57">
        <v>395201</v>
      </c>
      <c r="C414" s="58" t="s">
        <v>716</v>
      </c>
      <c r="D414" s="110">
        <v>2.5</v>
      </c>
      <c r="E414" s="60"/>
      <c r="F414" s="61"/>
      <c r="G414" s="122">
        <v>13.75</v>
      </c>
      <c r="H414" s="134">
        <v>34.375</v>
      </c>
      <c r="I414" s="140">
        <v>41.25</v>
      </c>
    </row>
    <row r="415" spans="1:9">
      <c r="A415" s="56" t="s">
        <v>718</v>
      </c>
      <c r="B415" s="57">
        <v>395208</v>
      </c>
      <c r="C415" s="58" t="s">
        <v>716</v>
      </c>
      <c r="D415" s="110">
        <v>2.5</v>
      </c>
      <c r="E415" s="60"/>
      <c r="F415" s="61"/>
      <c r="G415" s="122">
        <v>15</v>
      </c>
      <c r="H415" s="134">
        <v>37.5</v>
      </c>
      <c r="I415" s="140">
        <v>45</v>
      </c>
    </row>
    <row r="416" spans="1:9">
      <c r="A416" s="56" t="s">
        <v>719</v>
      </c>
      <c r="B416" s="57">
        <v>395209</v>
      </c>
      <c r="C416" s="58" t="s">
        <v>716</v>
      </c>
      <c r="D416" s="110">
        <v>2.5</v>
      </c>
      <c r="E416" s="60"/>
      <c r="F416" s="61"/>
      <c r="G416" s="122">
        <v>15</v>
      </c>
      <c r="H416" s="134">
        <v>37.5</v>
      </c>
      <c r="I416" s="140">
        <v>45</v>
      </c>
    </row>
    <row r="417" spans="1:9">
      <c r="A417" s="56" t="s">
        <v>720</v>
      </c>
      <c r="B417" s="57">
        <v>395300</v>
      </c>
      <c r="C417" s="58" t="s">
        <v>74</v>
      </c>
      <c r="D417" s="59">
        <v>1</v>
      </c>
      <c r="E417" s="60"/>
      <c r="F417" s="61"/>
      <c r="G417" s="122">
        <v>14.5</v>
      </c>
      <c r="H417" s="134">
        <v>14.5</v>
      </c>
      <c r="I417" s="140">
        <v>17.399999999999999</v>
      </c>
    </row>
    <row r="418" spans="1:9">
      <c r="A418" s="56" t="s">
        <v>721</v>
      </c>
      <c r="B418" s="57">
        <v>395301</v>
      </c>
      <c r="C418" s="58" t="s">
        <v>74</v>
      </c>
      <c r="D418" s="59">
        <v>1</v>
      </c>
      <c r="E418" s="60"/>
      <c r="F418" s="61"/>
      <c r="G418" s="122">
        <v>16.5</v>
      </c>
      <c r="H418" s="134">
        <v>16.5</v>
      </c>
      <c r="I418" s="140">
        <v>19.8</v>
      </c>
    </row>
    <row r="419" spans="1:9">
      <c r="A419" s="56" t="s">
        <v>722</v>
      </c>
      <c r="B419" s="57">
        <v>395308</v>
      </c>
      <c r="C419" s="58" t="s">
        <v>74</v>
      </c>
      <c r="D419" s="59">
        <v>1</v>
      </c>
      <c r="E419" s="60"/>
      <c r="F419" s="61"/>
      <c r="G419" s="122">
        <v>18</v>
      </c>
      <c r="H419" s="134">
        <v>18</v>
      </c>
      <c r="I419" s="140">
        <v>21.599999999999998</v>
      </c>
    </row>
    <row r="420" spans="1:9">
      <c r="A420" s="56" t="s">
        <v>723</v>
      </c>
      <c r="B420" s="57">
        <v>395309</v>
      </c>
      <c r="C420" s="58" t="s">
        <v>74</v>
      </c>
      <c r="D420" s="59">
        <v>1</v>
      </c>
      <c r="E420" s="60"/>
      <c r="F420" s="61"/>
      <c r="G420" s="122">
        <v>18</v>
      </c>
      <c r="H420" s="134">
        <v>18</v>
      </c>
      <c r="I420" s="140">
        <v>21.599999999999998</v>
      </c>
    </row>
    <row r="421" spans="1:9">
      <c r="A421" s="56" t="s">
        <v>724</v>
      </c>
      <c r="B421" s="57">
        <v>395400</v>
      </c>
      <c r="C421" s="58" t="s">
        <v>74</v>
      </c>
      <c r="D421" s="59">
        <v>10</v>
      </c>
      <c r="E421" s="60"/>
      <c r="F421" s="61"/>
      <c r="G421" s="122">
        <v>14.5</v>
      </c>
      <c r="H421" s="134">
        <v>145</v>
      </c>
      <c r="I421" s="140">
        <v>174</v>
      </c>
    </row>
    <row r="422" spans="1:9">
      <c r="A422" s="56" t="s">
        <v>725</v>
      </c>
      <c r="B422" s="57">
        <v>395401</v>
      </c>
      <c r="C422" s="58" t="s">
        <v>74</v>
      </c>
      <c r="D422" s="59">
        <v>10</v>
      </c>
      <c r="E422" s="60"/>
      <c r="F422" s="61"/>
      <c r="G422" s="122">
        <v>16.5</v>
      </c>
      <c r="H422" s="134">
        <v>165</v>
      </c>
      <c r="I422" s="140">
        <v>198</v>
      </c>
    </row>
    <row r="423" spans="1:9">
      <c r="A423" s="56" t="s">
        <v>726</v>
      </c>
      <c r="B423" s="57">
        <v>395408</v>
      </c>
      <c r="C423" s="58" t="s">
        <v>74</v>
      </c>
      <c r="D423" s="59">
        <v>10</v>
      </c>
      <c r="E423" s="60"/>
      <c r="F423" s="61"/>
      <c r="G423" s="122">
        <v>18</v>
      </c>
      <c r="H423" s="134">
        <v>180</v>
      </c>
      <c r="I423" s="140">
        <v>216</v>
      </c>
    </row>
    <row r="424" spans="1:9">
      <c r="A424" s="56" t="s">
        <v>727</v>
      </c>
      <c r="B424" s="57">
        <v>395409</v>
      </c>
      <c r="C424" s="58" t="s">
        <v>74</v>
      </c>
      <c r="D424" s="59">
        <v>10</v>
      </c>
      <c r="E424" s="60"/>
      <c r="F424" s="61"/>
      <c r="G424" s="122">
        <v>18</v>
      </c>
      <c r="H424" s="134">
        <v>180</v>
      </c>
      <c r="I424" s="140">
        <v>216</v>
      </c>
    </row>
    <row r="425" spans="1:9">
      <c r="A425" s="56" t="s">
        <v>728</v>
      </c>
      <c r="B425" s="57">
        <v>395500</v>
      </c>
      <c r="C425" s="58" t="s">
        <v>74</v>
      </c>
      <c r="D425" s="59">
        <v>1</v>
      </c>
      <c r="E425" s="60"/>
      <c r="F425" s="61"/>
      <c r="G425" s="122">
        <v>2</v>
      </c>
      <c r="H425" s="134">
        <v>2</v>
      </c>
      <c r="I425" s="140">
        <v>2.4</v>
      </c>
    </row>
    <row r="426" spans="1:9">
      <c r="A426" s="56" t="s">
        <v>729</v>
      </c>
      <c r="B426" s="57">
        <v>395501</v>
      </c>
      <c r="C426" s="58" t="s">
        <v>74</v>
      </c>
      <c r="D426" s="59">
        <v>1</v>
      </c>
      <c r="E426" s="60"/>
      <c r="F426" s="61"/>
      <c r="G426" s="122">
        <v>2.5</v>
      </c>
      <c r="H426" s="134">
        <v>2.5</v>
      </c>
      <c r="I426" s="140">
        <v>3</v>
      </c>
    </row>
    <row r="427" spans="1:9">
      <c r="A427" s="56" t="s">
        <v>730</v>
      </c>
      <c r="B427" s="57">
        <v>395508</v>
      </c>
      <c r="C427" s="58" t="s">
        <v>74</v>
      </c>
      <c r="D427" s="59">
        <v>1</v>
      </c>
      <c r="E427" s="60"/>
      <c r="F427" s="61"/>
      <c r="G427" s="122">
        <v>2.5</v>
      </c>
      <c r="H427" s="134">
        <v>2.5</v>
      </c>
      <c r="I427" s="140">
        <v>3</v>
      </c>
    </row>
    <row r="428" spans="1:9">
      <c r="A428" s="56" t="s">
        <v>731</v>
      </c>
      <c r="B428" s="57">
        <v>395509</v>
      </c>
      <c r="C428" s="58" t="s">
        <v>74</v>
      </c>
      <c r="D428" s="59">
        <v>1</v>
      </c>
      <c r="E428" s="60"/>
      <c r="F428" s="61"/>
      <c r="G428" s="122">
        <v>2.5</v>
      </c>
      <c r="H428" s="134">
        <v>2.5</v>
      </c>
      <c r="I428" s="140">
        <v>3</v>
      </c>
    </row>
    <row r="429" spans="1:9">
      <c r="A429" s="56" t="s">
        <v>732</v>
      </c>
      <c r="B429" s="57" t="s">
        <v>733</v>
      </c>
      <c r="C429" s="58" t="s">
        <v>716</v>
      </c>
      <c r="D429" s="59">
        <v>2</v>
      </c>
      <c r="E429" s="60"/>
      <c r="F429" s="61"/>
      <c r="G429" s="122">
        <v>6.36</v>
      </c>
      <c r="H429" s="134">
        <v>12.72</v>
      </c>
      <c r="I429" s="140">
        <v>15.263999999999999</v>
      </c>
    </row>
    <row r="430" spans="1:9">
      <c r="A430" s="56" t="s">
        <v>734</v>
      </c>
      <c r="B430" s="57" t="s">
        <v>735</v>
      </c>
      <c r="C430" s="58" t="s">
        <v>716</v>
      </c>
      <c r="D430" s="59">
        <v>2</v>
      </c>
      <c r="E430" s="60"/>
      <c r="F430" s="61"/>
      <c r="G430" s="122">
        <v>6.36</v>
      </c>
      <c r="H430" s="134">
        <v>12.72</v>
      </c>
      <c r="I430" s="140">
        <v>15.263999999999999</v>
      </c>
    </row>
    <row r="431" spans="1:9">
      <c r="A431" s="56" t="s">
        <v>736</v>
      </c>
      <c r="B431" s="57" t="s">
        <v>737</v>
      </c>
      <c r="C431" s="58" t="s">
        <v>716</v>
      </c>
      <c r="D431" s="59">
        <v>2</v>
      </c>
      <c r="E431" s="60"/>
      <c r="F431" s="61"/>
      <c r="G431" s="122">
        <v>6.36</v>
      </c>
      <c r="H431" s="134">
        <v>12.72</v>
      </c>
      <c r="I431" s="140">
        <v>15.263999999999999</v>
      </c>
    </row>
    <row r="432" spans="1:9">
      <c r="A432" s="56" t="s">
        <v>738</v>
      </c>
      <c r="B432" s="57" t="s">
        <v>739</v>
      </c>
      <c r="C432" s="58" t="s">
        <v>74</v>
      </c>
      <c r="D432" s="59">
        <v>1</v>
      </c>
      <c r="E432" s="60"/>
      <c r="F432" s="61"/>
      <c r="G432" s="122">
        <v>8.9</v>
      </c>
      <c r="H432" s="134">
        <v>8.9</v>
      </c>
      <c r="I432" s="140">
        <v>10.68</v>
      </c>
    </row>
    <row r="433" spans="1:9">
      <c r="A433" s="56" t="s">
        <v>740</v>
      </c>
      <c r="B433" s="57" t="s">
        <v>741</v>
      </c>
      <c r="C433" s="58" t="s">
        <v>74</v>
      </c>
      <c r="D433" s="59">
        <v>1</v>
      </c>
      <c r="E433" s="60"/>
      <c r="F433" s="61"/>
      <c r="G433" s="122">
        <v>8.9</v>
      </c>
      <c r="H433" s="134">
        <v>8.9</v>
      </c>
      <c r="I433" s="140">
        <v>10.68</v>
      </c>
    </row>
    <row r="434" spans="1:9">
      <c r="A434" s="56" t="s">
        <v>742</v>
      </c>
      <c r="B434" s="57" t="s">
        <v>743</v>
      </c>
      <c r="C434" s="58" t="s">
        <v>74</v>
      </c>
      <c r="D434" s="59">
        <v>1</v>
      </c>
      <c r="E434" s="60"/>
      <c r="F434" s="61"/>
      <c r="G434" s="122">
        <v>8.9</v>
      </c>
      <c r="H434" s="134">
        <v>8.9</v>
      </c>
      <c r="I434" s="140">
        <v>10.68</v>
      </c>
    </row>
    <row r="435" spans="1:9">
      <c r="A435" s="56" t="s">
        <v>744</v>
      </c>
      <c r="B435" s="57" t="s">
        <v>745</v>
      </c>
      <c r="C435" s="58" t="s">
        <v>74</v>
      </c>
      <c r="D435" s="59">
        <v>1</v>
      </c>
      <c r="E435" s="60"/>
      <c r="F435" s="61"/>
      <c r="G435" s="122">
        <v>0.88</v>
      </c>
      <c r="H435" s="134">
        <v>0.88</v>
      </c>
      <c r="I435" s="140">
        <v>1.056</v>
      </c>
    </row>
    <row r="436" spans="1:9">
      <c r="A436" s="56" t="s">
        <v>746</v>
      </c>
      <c r="B436" s="57" t="s">
        <v>747</v>
      </c>
      <c r="C436" s="58" t="s">
        <v>74</v>
      </c>
      <c r="D436" s="59">
        <v>1</v>
      </c>
      <c r="E436" s="60"/>
      <c r="F436" s="61"/>
      <c r="G436" s="122">
        <v>0.88</v>
      </c>
      <c r="H436" s="134">
        <v>0.88</v>
      </c>
      <c r="I436" s="140">
        <v>1.056</v>
      </c>
    </row>
    <row r="437" spans="1:9">
      <c r="A437" s="56" t="s">
        <v>748</v>
      </c>
      <c r="B437" s="57" t="s">
        <v>749</v>
      </c>
      <c r="C437" s="58" t="s">
        <v>74</v>
      </c>
      <c r="D437" s="59">
        <v>1</v>
      </c>
      <c r="E437" s="60"/>
      <c r="F437" s="61"/>
      <c r="G437" s="122">
        <v>0.88</v>
      </c>
      <c r="H437" s="134">
        <v>0.88</v>
      </c>
      <c r="I437" s="140">
        <v>1.056</v>
      </c>
    </row>
    <row r="438" spans="1:9">
      <c r="A438" s="56" t="s">
        <v>750</v>
      </c>
      <c r="B438" s="57">
        <v>395900</v>
      </c>
      <c r="C438" s="58" t="s">
        <v>716</v>
      </c>
      <c r="D438" s="59">
        <v>2.5</v>
      </c>
      <c r="E438" s="60"/>
      <c r="F438" s="61"/>
      <c r="G438" s="122">
        <v>15.8</v>
      </c>
      <c r="H438" s="134">
        <v>39.5</v>
      </c>
      <c r="I438" s="140">
        <v>47.4</v>
      </c>
    </row>
    <row r="439" spans="1:9">
      <c r="A439" s="56" t="s">
        <v>751</v>
      </c>
      <c r="B439" s="57">
        <v>397008</v>
      </c>
      <c r="C439" s="58" t="s">
        <v>716</v>
      </c>
      <c r="D439" s="110">
        <v>2.5</v>
      </c>
      <c r="E439" s="60"/>
      <c r="F439" s="61"/>
      <c r="G439" s="122">
        <v>23.4</v>
      </c>
      <c r="H439" s="134">
        <v>58.5</v>
      </c>
      <c r="I439" s="140">
        <v>70.2</v>
      </c>
    </row>
    <row r="440" spans="1:9">
      <c r="A440" s="56" t="s">
        <v>752</v>
      </c>
      <c r="B440" s="57">
        <v>397009</v>
      </c>
      <c r="C440" s="58" t="s">
        <v>716</v>
      </c>
      <c r="D440" s="110">
        <v>2.5</v>
      </c>
      <c r="E440" s="60"/>
      <c r="F440" s="61"/>
      <c r="G440" s="122">
        <v>23.4</v>
      </c>
      <c r="H440" s="134">
        <v>58.5</v>
      </c>
      <c r="I440" s="140">
        <v>70.2</v>
      </c>
    </row>
    <row r="441" spans="1:9">
      <c r="A441" s="56" t="s">
        <v>753</v>
      </c>
      <c r="B441" s="57">
        <v>397208</v>
      </c>
      <c r="C441" s="58" t="s">
        <v>74</v>
      </c>
      <c r="D441" s="59">
        <v>1</v>
      </c>
      <c r="E441" s="60"/>
      <c r="F441" s="61"/>
      <c r="G441" s="122">
        <v>23.2</v>
      </c>
      <c r="H441" s="134">
        <v>23.2</v>
      </c>
      <c r="I441" s="140">
        <v>27.84</v>
      </c>
    </row>
    <row r="442" spans="1:9">
      <c r="A442" s="56" t="s">
        <v>754</v>
      </c>
      <c r="B442" s="57">
        <v>397209</v>
      </c>
      <c r="C442" s="58" t="s">
        <v>74</v>
      </c>
      <c r="D442" s="59">
        <v>1</v>
      </c>
      <c r="E442" s="60"/>
      <c r="F442" s="61"/>
      <c r="G442" s="122">
        <v>23.2</v>
      </c>
      <c r="H442" s="134">
        <v>23.2</v>
      </c>
      <c r="I442" s="140">
        <v>27.84</v>
      </c>
    </row>
    <row r="443" spans="1:9">
      <c r="A443" s="56" t="s">
        <v>755</v>
      </c>
      <c r="B443" s="57">
        <v>397308</v>
      </c>
      <c r="C443" s="58" t="s">
        <v>74</v>
      </c>
      <c r="D443" s="59">
        <v>1</v>
      </c>
      <c r="E443" s="60"/>
      <c r="F443" s="61"/>
      <c r="G443" s="122">
        <v>23.2</v>
      </c>
      <c r="H443" s="134">
        <v>23.2</v>
      </c>
      <c r="I443" s="140">
        <v>27.84</v>
      </c>
    </row>
    <row r="444" spans="1:9">
      <c r="A444" s="56" t="s">
        <v>756</v>
      </c>
      <c r="B444" s="57">
        <v>397309</v>
      </c>
      <c r="C444" s="58" t="s">
        <v>74</v>
      </c>
      <c r="D444" s="59">
        <v>1</v>
      </c>
      <c r="E444" s="60"/>
      <c r="F444" s="61"/>
      <c r="G444" s="122">
        <v>23.3</v>
      </c>
      <c r="H444" s="134">
        <v>23.3</v>
      </c>
      <c r="I444" s="140">
        <v>27.96</v>
      </c>
    </row>
    <row r="445" spans="1:9">
      <c r="A445" s="56" t="s">
        <v>757</v>
      </c>
      <c r="B445" s="57">
        <v>397808</v>
      </c>
      <c r="C445" s="58" t="s">
        <v>74</v>
      </c>
      <c r="D445" s="59">
        <v>1</v>
      </c>
      <c r="E445" s="60"/>
      <c r="F445" s="61"/>
      <c r="G445" s="122">
        <v>5</v>
      </c>
      <c r="H445" s="134">
        <v>5</v>
      </c>
      <c r="I445" s="140">
        <v>6</v>
      </c>
    </row>
    <row r="446" spans="1:9">
      <c r="A446" s="56" t="s">
        <v>758</v>
      </c>
      <c r="B446" s="57">
        <v>397809</v>
      </c>
      <c r="C446" s="58" t="s">
        <v>74</v>
      </c>
      <c r="D446" s="59">
        <v>1</v>
      </c>
      <c r="E446" s="60"/>
      <c r="F446" s="61"/>
      <c r="G446" s="122">
        <v>5</v>
      </c>
      <c r="H446" s="134">
        <v>5</v>
      </c>
      <c r="I446" s="140">
        <v>6</v>
      </c>
    </row>
    <row r="447" spans="1:9" ht="22.8">
      <c r="A447" s="169" t="s">
        <v>872</v>
      </c>
      <c r="B447" s="170"/>
      <c r="C447" s="170"/>
      <c r="D447" s="170"/>
      <c r="E447" s="170"/>
      <c r="F447" s="170"/>
      <c r="G447" s="170"/>
      <c r="H447" s="170"/>
      <c r="I447" s="170"/>
    </row>
    <row r="448" spans="1:9" ht="15.6">
      <c r="A448" s="96" t="s">
        <v>873</v>
      </c>
      <c r="B448" s="100"/>
      <c r="C448" s="101"/>
      <c r="D448" s="100"/>
      <c r="E448" s="102"/>
      <c r="F448" s="103"/>
      <c r="G448" s="130"/>
      <c r="H448" s="130"/>
      <c r="I448" s="130"/>
    </row>
    <row r="449" spans="1:9" ht="41.4">
      <c r="A449" s="84" t="s">
        <v>826</v>
      </c>
      <c r="B449" s="50" t="s">
        <v>835</v>
      </c>
      <c r="C449" s="85" t="s">
        <v>0</v>
      </c>
      <c r="D449" s="50" t="s">
        <v>1</v>
      </c>
      <c r="E449" s="86"/>
      <c r="F449" s="87"/>
      <c r="G449" s="127" t="s">
        <v>4</v>
      </c>
      <c r="H449" s="127" t="s">
        <v>5</v>
      </c>
      <c r="I449" s="127" t="s">
        <v>6</v>
      </c>
    </row>
    <row r="450" spans="1:9">
      <c r="A450" s="56" t="s">
        <v>759</v>
      </c>
      <c r="B450" s="57" t="s">
        <v>760</v>
      </c>
      <c r="C450" s="58" t="s">
        <v>428</v>
      </c>
      <c r="D450" s="59">
        <v>6</v>
      </c>
      <c r="E450" s="60"/>
      <c r="F450" s="61"/>
      <c r="G450" s="122">
        <v>17.899999999999999</v>
      </c>
      <c r="H450" s="134">
        <v>107.39999999999999</v>
      </c>
      <c r="I450" s="140">
        <v>128.88</v>
      </c>
    </row>
    <row r="451" spans="1:9">
      <c r="A451" s="56" t="s">
        <v>761</v>
      </c>
      <c r="B451" s="57" t="s">
        <v>762</v>
      </c>
      <c r="C451" s="58" t="s">
        <v>531</v>
      </c>
      <c r="D451" s="59" t="s">
        <v>763</v>
      </c>
      <c r="E451" s="60"/>
      <c r="F451" s="61"/>
      <c r="G451" s="122">
        <v>4.5</v>
      </c>
      <c r="H451" s="134">
        <v>67.5</v>
      </c>
      <c r="I451" s="140">
        <v>81</v>
      </c>
    </row>
    <row r="452" spans="1:9">
      <c r="A452" s="56" t="s">
        <v>764</v>
      </c>
      <c r="B452" s="57"/>
      <c r="C452" s="58" t="s">
        <v>74</v>
      </c>
      <c r="D452" s="59">
        <v>1</v>
      </c>
      <c r="E452" s="60"/>
      <c r="F452" s="61"/>
      <c r="G452" s="122">
        <v>64</v>
      </c>
      <c r="H452" s="134">
        <f t="shared" ref="H452" si="36">D452*G452</f>
        <v>64</v>
      </c>
      <c r="I452" s="140">
        <f t="shared" ref="I452" si="37">H452*1.2</f>
        <v>76.8</v>
      </c>
    </row>
    <row r="453" spans="1:9">
      <c r="A453" s="56" t="s">
        <v>765</v>
      </c>
      <c r="B453" s="57"/>
      <c r="C453" s="58" t="s">
        <v>74</v>
      </c>
      <c r="D453" s="59">
        <v>1</v>
      </c>
      <c r="E453" s="60"/>
      <c r="F453" s="61"/>
      <c r="G453" s="122">
        <v>40.9</v>
      </c>
      <c r="H453" s="134">
        <v>40.9</v>
      </c>
      <c r="I453" s="140">
        <v>49.08</v>
      </c>
    </row>
    <row r="454" spans="1:9">
      <c r="A454" s="56" t="s">
        <v>766</v>
      </c>
      <c r="B454" s="57" t="s">
        <v>767</v>
      </c>
      <c r="C454" s="58" t="s">
        <v>74</v>
      </c>
      <c r="D454" s="59">
        <v>25</v>
      </c>
      <c r="E454" s="60"/>
      <c r="F454" s="61"/>
      <c r="G454" s="122">
        <v>3.5</v>
      </c>
      <c r="H454" s="134">
        <v>87.5</v>
      </c>
      <c r="I454" s="140">
        <v>105</v>
      </c>
    </row>
    <row r="455" spans="1:9">
      <c r="A455" s="56" t="s">
        <v>766</v>
      </c>
      <c r="B455" s="57" t="s">
        <v>768</v>
      </c>
      <c r="C455" s="58" t="s">
        <v>74</v>
      </c>
      <c r="D455" s="59">
        <v>25</v>
      </c>
      <c r="E455" s="60"/>
      <c r="F455" s="61"/>
      <c r="G455" s="122">
        <v>3.5</v>
      </c>
      <c r="H455" s="134">
        <v>87.5</v>
      </c>
      <c r="I455" s="140">
        <v>105</v>
      </c>
    </row>
    <row r="456" spans="1:9">
      <c r="A456" s="56" t="s">
        <v>769</v>
      </c>
      <c r="B456" s="57" t="s">
        <v>770</v>
      </c>
      <c r="C456" s="58" t="s">
        <v>74</v>
      </c>
      <c r="D456" s="59">
        <v>1</v>
      </c>
      <c r="E456" s="60"/>
      <c r="F456" s="61"/>
      <c r="G456" s="122">
        <v>32.6</v>
      </c>
      <c r="H456" s="134">
        <v>32.6</v>
      </c>
      <c r="I456" s="140">
        <v>39.119999999999997</v>
      </c>
    </row>
    <row r="457" spans="1:9">
      <c r="A457" s="56" t="s">
        <v>771</v>
      </c>
      <c r="B457" s="57">
        <v>8414</v>
      </c>
      <c r="C457" s="58" t="s">
        <v>428</v>
      </c>
      <c r="D457" s="59">
        <v>10</v>
      </c>
      <c r="E457" s="60"/>
      <c r="F457" s="61"/>
      <c r="G457" s="122">
        <v>2.8</v>
      </c>
      <c r="H457" s="134">
        <v>28</v>
      </c>
      <c r="I457" s="140">
        <v>33.6</v>
      </c>
    </row>
    <row r="458" spans="1:9">
      <c r="A458" s="56" t="s">
        <v>772</v>
      </c>
      <c r="B458" s="57">
        <v>8414</v>
      </c>
      <c r="C458" s="58" t="s">
        <v>428</v>
      </c>
      <c r="D458" s="59">
        <v>50</v>
      </c>
      <c r="E458" s="60"/>
      <c r="F458" s="61"/>
      <c r="G458" s="122">
        <v>2.5499999999999998</v>
      </c>
      <c r="H458" s="134">
        <v>127.49999999999999</v>
      </c>
      <c r="I458" s="140">
        <v>152.99999999999997</v>
      </c>
    </row>
    <row r="459" spans="1:9">
      <c r="A459" s="56" t="s">
        <v>773</v>
      </c>
      <c r="B459" s="57" t="s">
        <v>774</v>
      </c>
      <c r="C459" s="58" t="s">
        <v>428</v>
      </c>
      <c r="D459" s="59">
        <v>30</v>
      </c>
      <c r="E459" s="60"/>
      <c r="F459" s="61"/>
      <c r="G459" s="122">
        <v>9.07</v>
      </c>
      <c r="H459" s="134">
        <v>272.10000000000002</v>
      </c>
      <c r="I459" s="140">
        <v>326.52000000000004</v>
      </c>
    </row>
    <row r="460" spans="1:9">
      <c r="A460" s="56" t="s">
        <v>921</v>
      </c>
      <c r="B460" s="57" t="s">
        <v>775</v>
      </c>
      <c r="C460" s="58" t="s">
        <v>428</v>
      </c>
      <c r="D460" s="59">
        <v>30</v>
      </c>
      <c r="E460" s="60"/>
      <c r="F460" s="61"/>
      <c r="G460" s="122">
        <v>0.4</v>
      </c>
      <c r="H460" s="134">
        <f t="shared" ref="H460" si="38">D460*G460</f>
        <v>12</v>
      </c>
      <c r="I460" s="140">
        <f t="shared" ref="I460" si="39">H460*1.2</f>
        <v>14.399999999999999</v>
      </c>
    </row>
    <row r="461" spans="1:9">
      <c r="A461" s="56" t="s">
        <v>776</v>
      </c>
      <c r="B461" s="57" t="s">
        <v>777</v>
      </c>
      <c r="C461" s="58" t="s">
        <v>428</v>
      </c>
      <c r="D461" s="59">
        <v>20</v>
      </c>
      <c r="E461" s="60"/>
      <c r="F461" s="61"/>
      <c r="G461" s="122">
        <v>2.62</v>
      </c>
      <c r="H461" s="134">
        <v>52.400000000000006</v>
      </c>
      <c r="I461" s="140">
        <v>62.88</v>
      </c>
    </row>
    <row r="462" spans="1:9">
      <c r="A462" s="56" t="s">
        <v>778</v>
      </c>
      <c r="B462" s="57" t="s">
        <v>779</v>
      </c>
      <c r="C462" s="58" t="s">
        <v>74</v>
      </c>
      <c r="D462" s="59">
        <v>1</v>
      </c>
      <c r="E462" s="60"/>
      <c r="F462" s="61"/>
      <c r="G462" s="122">
        <v>44.6</v>
      </c>
      <c r="H462" s="134">
        <v>44.6</v>
      </c>
      <c r="I462" s="140">
        <v>53.52</v>
      </c>
    </row>
    <row r="463" spans="1:9">
      <c r="A463" s="56" t="s">
        <v>780</v>
      </c>
      <c r="B463" s="57" t="s">
        <v>781</v>
      </c>
      <c r="C463" s="58" t="s">
        <v>428</v>
      </c>
      <c r="D463" s="59">
        <v>50</v>
      </c>
      <c r="E463" s="60"/>
      <c r="F463" s="61"/>
      <c r="G463" s="122">
        <v>2.4500000000000002</v>
      </c>
      <c r="H463" s="134">
        <f t="shared" ref="H463:H464" si="40">D463*G463</f>
        <v>122.50000000000001</v>
      </c>
      <c r="I463" s="140">
        <f t="shared" ref="I463:I464" si="41">H463*1.2</f>
        <v>147</v>
      </c>
    </row>
    <row r="464" spans="1:9">
      <c r="A464" s="56" t="s">
        <v>782</v>
      </c>
      <c r="B464" s="57" t="s">
        <v>783</v>
      </c>
      <c r="C464" s="58" t="s">
        <v>428</v>
      </c>
      <c r="D464" s="59">
        <v>20</v>
      </c>
      <c r="E464" s="60"/>
      <c r="F464" s="61"/>
      <c r="G464" s="122">
        <v>2.6</v>
      </c>
      <c r="H464" s="134">
        <f t="shared" si="40"/>
        <v>52</v>
      </c>
      <c r="I464" s="140">
        <f t="shared" si="41"/>
        <v>62.4</v>
      </c>
    </row>
    <row r="465" spans="1:9" ht="15.6">
      <c r="A465" s="96" t="s">
        <v>874</v>
      </c>
      <c r="B465" s="100"/>
      <c r="C465" s="101"/>
      <c r="D465" s="100"/>
      <c r="E465" s="102"/>
      <c r="F465" s="103"/>
      <c r="G465" s="130"/>
      <c r="H465" s="130"/>
      <c r="I465" s="130"/>
    </row>
    <row r="466" spans="1:9" ht="41.4">
      <c r="A466" s="84" t="s">
        <v>826</v>
      </c>
      <c r="B466" s="50" t="s">
        <v>835</v>
      </c>
      <c r="C466" s="85" t="s">
        <v>0</v>
      </c>
      <c r="D466" s="50" t="s">
        <v>1</v>
      </c>
      <c r="E466" s="86"/>
      <c r="F466" s="87"/>
      <c r="G466" s="127" t="s">
        <v>4</v>
      </c>
      <c r="H466" s="127" t="s">
        <v>5</v>
      </c>
      <c r="I466" s="127" t="s">
        <v>6</v>
      </c>
    </row>
    <row r="467" spans="1:9">
      <c r="A467" s="56" t="s">
        <v>784</v>
      </c>
      <c r="B467" s="57">
        <v>28550</v>
      </c>
      <c r="C467" s="58" t="s">
        <v>74</v>
      </c>
      <c r="D467" s="59">
        <v>1</v>
      </c>
      <c r="E467" s="60"/>
      <c r="F467" s="61"/>
      <c r="G467" s="122">
        <v>46</v>
      </c>
      <c r="H467" s="134">
        <v>46</v>
      </c>
      <c r="I467" s="140">
        <v>55.199999999999996</v>
      </c>
    </row>
    <row r="468" spans="1:9">
      <c r="A468" s="56" t="s">
        <v>785</v>
      </c>
      <c r="B468" s="57" t="s">
        <v>786</v>
      </c>
      <c r="C468" s="58" t="s">
        <v>74</v>
      </c>
      <c r="D468" s="59">
        <v>1</v>
      </c>
      <c r="E468" s="60"/>
      <c r="F468" s="61"/>
      <c r="G468" s="122">
        <v>32.6</v>
      </c>
      <c r="H468" s="134">
        <v>32.6</v>
      </c>
      <c r="I468" s="140">
        <v>39.119999999999997</v>
      </c>
    </row>
    <row r="469" spans="1:9">
      <c r="A469" s="56" t="s">
        <v>787</v>
      </c>
      <c r="B469" s="57" t="s">
        <v>788</v>
      </c>
      <c r="C469" s="58" t="s">
        <v>74</v>
      </c>
      <c r="D469" s="59">
        <v>1</v>
      </c>
      <c r="E469" s="60"/>
      <c r="F469" s="61"/>
      <c r="G469" s="122">
        <v>10.199999999999999</v>
      </c>
      <c r="H469" s="134">
        <v>10.199999999999999</v>
      </c>
      <c r="I469" s="140">
        <v>12.239999999999998</v>
      </c>
    </row>
    <row r="470" spans="1:9">
      <c r="A470" s="56" t="s">
        <v>789</v>
      </c>
      <c r="B470" s="57" t="s">
        <v>790</v>
      </c>
      <c r="C470" s="58" t="s">
        <v>74</v>
      </c>
      <c r="D470" s="59">
        <v>1</v>
      </c>
      <c r="E470" s="60"/>
      <c r="F470" s="61"/>
      <c r="G470" s="122">
        <v>21.1</v>
      </c>
      <c r="H470" s="134">
        <v>21.1</v>
      </c>
      <c r="I470" s="140">
        <v>25.32</v>
      </c>
    </row>
    <row r="471" spans="1:9">
      <c r="A471" s="56" t="s">
        <v>791</v>
      </c>
      <c r="B471" s="57" t="s">
        <v>792</v>
      </c>
      <c r="C471" s="58" t="s">
        <v>74</v>
      </c>
      <c r="D471" s="59">
        <v>1</v>
      </c>
      <c r="E471" s="60"/>
      <c r="F471" s="61"/>
      <c r="G471" s="122">
        <v>4.5999999999999996</v>
      </c>
      <c r="H471" s="134">
        <v>4.5999999999999996</v>
      </c>
      <c r="I471" s="140">
        <v>5.52</v>
      </c>
    </row>
    <row r="472" spans="1:9">
      <c r="A472" s="56" t="s">
        <v>793</v>
      </c>
      <c r="B472" s="57" t="s">
        <v>794</v>
      </c>
      <c r="C472" s="58" t="s">
        <v>74</v>
      </c>
      <c r="D472" s="59">
        <v>1</v>
      </c>
      <c r="E472" s="60"/>
      <c r="F472" s="61"/>
      <c r="G472" s="122">
        <v>61</v>
      </c>
      <c r="H472" s="134">
        <v>61</v>
      </c>
      <c r="I472" s="140">
        <v>73.2</v>
      </c>
    </row>
    <row r="473" spans="1:9">
      <c r="A473" s="56" t="s">
        <v>795</v>
      </c>
      <c r="B473" s="57" t="s">
        <v>796</v>
      </c>
      <c r="C473" s="58" t="s">
        <v>797</v>
      </c>
      <c r="D473" s="59">
        <v>1</v>
      </c>
      <c r="E473" s="60"/>
      <c r="F473" s="61"/>
      <c r="G473" s="122">
        <v>312</v>
      </c>
      <c r="H473" s="134">
        <v>312</v>
      </c>
      <c r="I473" s="140">
        <v>374.4</v>
      </c>
    </row>
    <row r="474" spans="1:9">
      <c r="A474" s="56" t="s">
        <v>798</v>
      </c>
      <c r="B474" s="57" t="s">
        <v>799</v>
      </c>
      <c r="C474" s="58" t="s">
        <v>74</v>
      </c>
      <c r="D474" s="59">
        <v>1</v>
      </c>
      <c r="E474" s="60"/>
      <c r="F474" s="61"/>
      <c r="G474" s="122">
        <v>153</v>
      </c>
      <c r="H474" s="134">
        <v>153</v>
      </c>
      <c r="I474" s="140">
        <v>183.6</v>
      </c>
    </row>
    <row r="475" spans="1:9">
      <c r="A475" s="56" t="s">
        <v>800</v>
      </c>
      <c r="B475" s="57" t="s">
        <v>801</v>
      </c>
      <c r="C475" s="58" t="s">
        <v>74</v>
      </c>
      <c r="D475" s="59">
        <v>1</v>
      </c>
      <c r="E475" s="60"/>
      <c r="F475" s="61"/>
      <c r="G475" s="122">
        <v>99</v>
      </c>
      <c r="H475" s="134">
        <v>99</v>
      </c>
      <c r="I475" s="140">
        <v>118.8</v>
      </c>
    </row>
    <row r="476" spans="1:9">
      <c r="A476" s="56" t="s">
        <v>802</v>
      </c>
      <c r="B476" s="57" t="s">
        <v>803</v>
      </c>
      <c r="C476" s="58" t="s">
        <v>74</v>
      </c>
      <c r="D476" s="59">
        <v>1</v>
      </c>
      <c r="E476" s="60"/>
      <c r="F476" s="61"/>
      <c r="G476" s="122">
        <v>27.1</v>
      </c>
      <c r="H476" s="134">
        <v>27.1</v>
      </c>
      <c r="I476" s="140">
        <v>32.520000000000003</v>
      </c>
    </row>
    <row r="477" spans="1:9">
      <c r="A477" s="56" t="s">
        <v>804</v>
      </c>
      <c r="B477" s="57" t="s">
        <v>805</v>
      </c>
      <c r="C477" s="58" t="s">
        <v>74</v>
      </c>
      <c r="D477" s="59">
        <v>1</v>
      </c>
      <c r="E477" s="60"/>
      <c r="F477" s="61"/>
      <c r="G477" s="122">
        <v>65.099999999999994</v>
      </c>
      <c r="H477" s="134">
        <v>65.099999999999994</v>
      </c>
      <c r="I477" s="140">
        <v>78.11999999999999</v>
      </c>
    </row>
    <row r="478" spans="1:9">
      <c r="A478" s="56" t="s">
        <v>806</v>
      </c>
      <c r="B478" s="57" t="s">
        <v>807</v>
      </c>
      <c r="C478" s="58" t="s">
        <v>74</v>
      </c>
      <c r="D478" s="59">
        <v>1</v>
      </c>
      <c r="E478" s="60"/>
      <c r="F478" s="61"/>
      <c r="G478" s="122">
        <v>203</v>
      </c>
      <c r="H478" s="134">
        <v>203</v>
      </c>
      <c r="I478" s="140">
        <v>243.6</v>
      </c>
    </row>
    <row r="479" spans="1:9">
      <c r="A479" s="56" t="s">
        <v>808</v>
      </c>
      <c r="B479" s="57" t="s">
        <v>809</v>
      </c>
      <c r="C479" s="58" t="s">
        <v>74</v>
      </c>
      <c r="D479" s="59">
        <v>1</v>
      </c>
      <c r="E479" s="60"/>
      <c r="F479" s="61"/>
      <c r="G479" s="122">
        <v>152</v>
      </c>
      <c r="H479" s="134">
        <v>152</v>
      </c>
      <c r="I479" s="140">
        <v>182.4</v>
      </c>
    </row>
    <row r="480" spans="1:9">
      <c r="A480" s="56" t="s">
        <v>810</v>
      </c>
      <c r="B480" s="57" t="s">
        <v>811</v>
      </c>
      <c r="C480" s="58" t="s">
        <v>74</v>
      </c>
      <c r="D480" s="59">
        <v>1</v>
      </c>
      <c r="E480" s="60"/>
      <c r="F480" s="61"/>
      <c r="G480" s="122">
        <v>152</v>
      </c>
      <c r="H480" s="134">
        <v>152</v>
      </c>
      <c r="I480" s="140">
        <v>182.4</v>
      </c>
    </row>
    <row r="481" spans="1:9">
      <c r="A481" s="56" t="s">
        <v>812</v>
      </c>
      <c r="B481" s="57" t="s">
        <v>813</v>
      </c>
      <c r="C481" s="58" t="s">
        <v>74</v>
      </c>
      <c r="D481" s="59">
        <v>1</v>
      </c>
      <c r="E481" s="60"/>
      <c r="F481" s="61"/>
      <c r="G481" s="122">
        <v>150</v>
      </c>
      <c r="H481" s="134">
        <v>150</v>
      </c>
      <c r="I481" s="140">
        <v>180</v>
      </c>
    </row>
    <row r="482" spans="1:9" ht="22.8">
      <c r="A482" s="161" t="s">
        <v>875</v>
      </c>
      <c r="B482" s="162"/>
      <c r="C482" s="162"/>
      <c r="D482" s="162"/>
      <c r="E482" s="162"/>
      <c r="F482" s="162"/>
      <c r="G482" s="162"/>
      <c r="H482" s="162"/>
      <c r="I482" s="162"/>
    </row>
    <row r="483" spans="1:9" ht="41.4">
      <c r="A483" s="84" t="s">
        <v>826</v>
      </c>
      <c r="B483" s="50" t="s">
        <v>835</v>
      </c>
      <c r="C483" s="85" t="s">
        <v>0</v>
      </c>
      <c r="D483" s="50" t="s">
        <v>1</v>
      </c>
      <c r="E483" s="86"/>
      <c r="F483" s="87"/>
      <c r="G483" s="127" t="s">
        <v>4</v>
      </c>
      <c r="H483" s="127" t="s">
        <v>5</v>
      </c>
      <c r="I483" s="127" t="s">
        <v>6</v>
      </c>
    </row>
    <row r="484" spans="1:9">
      <c r="A484" s="56" t="s">
        <v>800</v>
      </c>
      <c r="B484" s="57" t="s">
        <v>801</v>
      </c>
      <c r="C484" s="58" t="s">
        <v>74</v>
      </c>
      <c r="D484" s="59">
        <v>1</v>
      </c>
      <c r="E484" s="60"/>
      <c r="F484" s="61"/>
      <c r="G484" s="122">
        <v>99</v>
      </c>
      <c r="H484" s="134">
        <v>99</v>
      </c>
      <c r="I484" s="140">
        <v>118.8</v>
      </c>
    </row>
    <row r="485" spans="1:9">
      <c r="A485" s="56" t="s">
        <v>815</v>
      </c>
      <c r="B485" s="57" t="s">
        <v>816</v>
      </c>
      <c r="C485" s="58" t="s">
        <v>74</v>
      </c>
      <c r="D485" s="59">
        <v>1</v>
      </c>
      <c r="E485" s="60"/>
      <c r="F485" s="61"/>
      <c r="G485" s="122">
        <v>81</v>
      </c>
      <c r="H485" s="134">
        <v>81</v>
      </c>
      <c r="I485" s="140">
        <v>97.2</v>
      </c>
    </row>
    <row r="486" spans="1:9">
      <c r="A486" s="56" t="s">
        <v>817</v>
      </c>
      <c r="B486" s="57" t="s">
        <v>818</v>
      </c>
      <c r="C486" s="58" t="s">
        <v>74</v>
      </c>
      <c r="D486" s="59">
        <v>1</v>
      </c>
      <c r="E486" s="60"/>
      <c r="F486" s="61"/>
      <c r="G486" s="122">
        <v>62</v>
      </c>
      <c r="H486" s="134">
        <v>45</v>
      </c>
      <c r="I486" s="140">
        <v>54</v>
      </c>
    </row>
    <row r="487" spans="1:9">
      <c r="A487" s="56" t="s">
        <v>819</v>
      </c>
      <c r="B487" s="57" t="s">
        <v>820</v>
      </c>
      <c r="C487" s="58" t="s">
        <v>74</v>
      </c>
      <c r="D487" s="59">
        <v>1</v>
      </c>
      <c r="E487" s="60"/>
      <c r="F487" s="61"/>
      <c r="G487" s="122">
        <v>62</v>
      </c>
      <c r="H487" s="134">
        <v>45</v>
      </c>
      <c r="I487" s="140">
        <v>54</v>
      </c>
    </row>
    <row r="488" spans="1:9">
      <c r="A488" s="56" t="s">
        <v>821</v>
      </c>
      <c r="B488" s="57" t="s">
        <v>822</v>
      </c>
      <c r="C488" s="58" t="s">
        <v>74</v>
      </c>
      <c r="D488" s="59" t="s">
        <v>814</v>
      </c>
      <c r="E488" s="60"/>
      <c r="F488" s="61"/>
      <c r="G488" s="122">
        <v>68</v>
      </c>
      <c r="H488" s="134">
        <v>68</v>
      </c>
      <c r="I488" s="140">
        <v>81.599999999999994</v>
      </c>
    </row>
    <row r="489" spans="1:9">
      <c r="A489" s="56" t="s">
        <v>823</v>
      </c>
      <c r="B489" s="57" t="s">
        <v>824</v>
      </c>
      <c r="C489" s="58" t="s">
        <v>74</v>
      </c>
      <c r="D489" s="59" t="s">
        <v>825</v>
      </c>
      <c r="E489" s="60"/>
      <c r="F489" s="61"/>
      <c r="G489" s="122">
        <v>135</v>
      </c>
      <c r="H489" s="134">
        <v>135</v>
      </c>
      <c r="I489" s="140">
        <v>162</v>
      </c>
    </row>
    <row r="490" spans="1:9">
      <c r="G490" s="131"/>
      <c r="H490" s="131"/>
      <c r="I490" s="131"/>
    </row>
  </sheetData>
  <sheetProtection algorithmName="SHA-512" hashValue="/fTTKpjnV8tlUx9eE1bb/B41bm9K+nVH9OA57aJfXW6/At8p8uW9llSo1dorsjPZzeDqnIJuS95vbNqESsh/7Q==" saltValue="v4hWu232JBf8HejLG0CfJg==" spinCount="100000" sheet="1" autoFilter="0"/>
  <mergeCells count="12">
    <mergeCell ref="A482:I482"/>
    <mergeCell ref="A190:I190"/>
    <mergeCell ref="A215:I215"/>
    <mergeCell ref="A250:I250"/>
    <mergeCell ref="A447:I447"/>
    <mergeCell ref="A1:I1"/>
    <mergeCell ref="A4:I4"/>
    <mergeCell ref="A75:I75"/>
    <mergeCell ref="A124:I124"/>
    <mergeCell ref="A148:I148"/>
    <mergeCell ref="A2:I2"/>
    <mergeCell ref="A14:I14"/>
  </mergeCells>
  <phoneticPr fontId="24" type="noConversion"/>
  <dataValidations count="2">
    <dataValidation type="textLength" operator="lessThanOrEqual" allowBlank="1" showInputMessage="1" showErrorMessage="1" errorTitle="Nesprávne vyplnený údaj" error="Kód položky môže obsahovať maximálne 20 znakov. _x000a_Upravte ho tak, aby vyhovoval tomuto pravidlu." sqref="B305:B310" xr:uid="{00000000-0002-0000-0000-000000000000}">
      <formula1>20</formula1>
    </dataValidation>
    <dataValidation type="textLength" operator="lessThanOrEqual" allowBlank="1" showInputMessage="1" showErrorMessage="1" errorTitle="Nesprávne vyplnený údaj" error="Popis úrovne resp. produktu môže obsahovať maximálne 150 znakov. _x000a_Upravte ho tak, aby vyhovoval tomuto pravidlu." sqref="A305:A310" xr:uid="{00000000-0002-0000-0000-000001000000}">
      <formula1>150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418"/>
  <sheetViews>
    <sheetView zoomScale="85" zoomScaleNormal="85" workbookViewId="0">
      <selection activeCell="A175" sqref="A175:XFD175"/>
    </sheetView>
  </sheetViews>
  <sheetFormatPr defaultColWidth="9.109375" defaultRowHeight="13.8"/>
  <cols>
    <col min="1" max="1" width="116.5546875" style="1" bestFit="1" customWidth="1"/>
    <col min="2" max="2" width="21.109375" style="33" customWidth="1"/>
    <col min="3" max="3" width="4.6640625" style="33" customWidth="1"/>
    <col min="4" max="4" width="13.88671875" style="116" bestFit="1" customWidth="1"/>
    <col min="5" max="5" width="18.5546875" style="40" bestFit="1" customWidth="1"/>
    <col min="6" max="6" width="14.88671875" style="5" bestFit="1" customWidth="1"/>
    <col min="7" max="7" width="11.44140625" style="7" customWidth="1"/>
    <col min="8" max="8" width="12" style="7" customWidth="1"/>
    <col min="9" max="9" width="13.5546875" style="7" customWidth="1"/>
    <col min="10" max="16384" width="9.109375" style="1"/>
  </cols>
  <sheetData>
    <row r="1" spans="1:167" ht="114.75" customHeight="1">
      <c r="A1" s="171"/>
      <c r="B1" s="171"/>
      <c r="C1" s="171"/>
      <c r="D1" s="171"/>
      <c r="E1" s="171"/>
      <c r="F1" s="171"/>
      <c r="G1" s="171"/>
      <c r="H1" s="171"/>
      <c r="I1" s="172"/>
    </row>
    <row r="2" spans="1:167" ht="21">
      <c r="A2" s="173" t="s">
        <v>907</v>
      </c>
      <c r="B2" s="174"/>
      <c r="C2" s="174"/>
      <c r="D2" s="174"/>
      <c r="E2" s="174"/>
      <c r="F2" s="174"/>
      <c r="G2" s="174"/>
      <c r="H2" s="174"/>
      <c r="I2" s="175"/>
    </row>
    <row r="3" spans="1:167">
      <c r="B3" s="14"/>
      <c r="C3" s="34"/>
      <c r="D3" s="113"/>
      <c r="E3" s="34"/>
      <c r="F3" s="14"/>
      <c r="G3" s="14"/>
      <c r="H3" s="10"/>
      <c r="I3" s="1"/>
      <c r="J3" s="13"/>
      <c r="K3" s="8"/>
    </row>
    <row r="4" spans="1:167" ht="41.4">
      <c r="A4" s="16" t="s">
        <v>826</v>
      </c>
      <c r="B4" s="15" t="s">
        <v>835</v>
      </c>
      <c r="C4" s="17" t="s">
        <v>0</v>
      </c>
      <c r="D4" s="114" t="s">
        <v>1</v>
      </c>
      <c r="E4" s="18" t="s">
        <v>2</v>
      </c>
      <c r="F4" s="19" t="s">
        <v>3</v>
      </c>
      <c r="G4" s="20" t="s">
        <v>4</v>
      </c>
      <c r="H4" s="22" t="s">
        <v>5</v>
      </c>
      <c r="I4" s="21" t="s">
        <v>6</v>
      </c>
      <c r="J4" s="10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</row>
    <row r="5" spans="1:167">
      <c r="A5" s="27" t="s">
        <v>7</v>
      </c>
      <c r="B5" s="28" t="s">
        <v>8</v>
      </c>
      <c r="C5" s="35" t="s">
        <v>9</v>
      </c>
      <c r="D5" s="115">
        <f>VLOOKUP(A5,'cenník 2022'!A5:I489,4,0)</f>
        <v>25</v>
      </c>
      <c r="E5" s="39" t="str">
        <f>IF(VLOOKUP(A5,'cenník 2022'!A5:I489,5,0)=0,"",(VLOOKUP(A5,'cenník 2022'!A5:I489,5,0)))</f>
        <v>48/1200</v>
      </c>
      <c r="F5" s="26">
        <f>IF(VLOOKUP(A5,'cenník 2022'!A5:I489,6,0)=0,"",(VLOOKUP(A5,'cenník 2022'!A5:I489,6,0)))</f>
        <v>7</v>
      </c>
      <c r="G5" s="23">
        <f>IF(VLOOKUP(A5,'cenník 2022'!A5:I489,7,0)=0,"",(VLOOKUP(A5,'cenník 2022'!A5:I489,7,0)))</f>
        <v>0.33</v>
      </c>
      <c r="H5" s="24">
        <f>IF(VLOOKUP(A5,'cenník 2022'!A5:I489,8,0)=0,"",(VLOOKUP(A5,'cenník 2022'!A5:I489,8,0)))</f>
        <v>8.25</v>
      </c>
      <c r="I5" s="25">
        <f>IF(VLOOKUP(A5,'cenník 2022'!A5:I489,9,0)=0,"",(VLOOKUP(A5,'cenník 2022'!A5:I489,9,0)))</f>
        <v>9.9</v>
      </c>
      <c r="J5" s="11"/>
      <c r="K5" s="14"/>
    </row>
    <row r="6" spans="1:167">
      <c r="A6" s="27" t="s">
        <v>11</v>
      </c>
      <c r="B6" s="28" t="s">
        <v>12</v>
      </c>
      <c r="C6" s="36" t="s">
        <v>9</v>
      </c>
      <c r="D6" s="115">
        <f>VLOOKUP(A6,'cenník 2022'!A6:I490,4,0)</f>
        <v>25</v>
      </c>
      <c r="E6" s="39" t="str">
        <f>IF(VLOOKUP(A6,'cenník 2022'!A6:I490,5,0)=0,"",(VLOOKUP(A6,'cenník 2022'!A6:I490,5,0)))</f>
        <v>48/1200</v>
      </c>
      <c r="F6" s="26">
        <f>IF(VLOOKUP(A6,'cenník 2022'!A6:I490,6,0)=0,"",(VLOOKUP(A6,'cenník 2022'!A6:I490,6,0)))</f>
        <v>7</v>
      </c>
      <c r="G6" s="23">
        <f>IF(VLOOKUP(A6,'cenník 2022'!A6:I490,7,0)=0,"",(VLOOKUP(A6,'cenník 2022'!A6:I490,7,0)))</f>
        <v>0.47399999999999998</v>
      </c>
      <c r="H6" s="24">
        <f>IF(VLOOKUP(A6,'cenník 2022'!A6:I490,8,0)=0,"",(VLOOKUP(A6,'cenník 2022'!A6:I490,8,0)))</f>
        <v>11.85</v>
      </c>
      <c r="I6" s="25">
        <f>IF(VLOOKUP(A6,'cenník 2022'!A6:I490,9,0)=0,"",(VLOOKUP(A6,'cenník 2022'!A6:I490,9,0)))</f>
        <v>14.219999999999999</v>
      </c>
      <c r="J6" s="11"/>
      <c r="K6" s="14"/>
    </row>
    <row r="7" spans="1:167">
      <c r="A7" s="27" t="s">
        <v>13</v>
      </c>
      <c r="B7" s="29" t="s">
        <v>14</v>
      </c>
      <c r="C7" s="36" t="s">
        <v>9</v>
      </c>
      <c r="D7" s="115">
        <f>VLOOKUP(A7,'cenník 2022'!A7:I491,4,0)</f>
        <v>25</v>
      </c>
      <c r="E7" s="39" t="str">
        <f>IF(VLOOKUP(A7,'cenník 2022'!A7:I491,5,0)=0,"",(VLOOKUP(A7,'cenník 2022'!A7:I491,5,0)))</f>
        <v>42/1050</v>
      </c>
      <c r="F7" s="26">
        <f>IF(VLOOKUP(A7,'cenník 2022'!A7:I491,6,0)=0,"",(VLOOKUP(A7,'cenník 2022'!A7:I491,6,0)))</f>
        <v>7</v>
      </c>
      <c r="G7" s="23">
        <f>IF(VLOOKUP(A7,'cenník 2022'!A7:I491,7,0)=0,"",(VLOOKUP(A7,'cenník 2022'!A7:I491,7,0)))</f>
        <v>0.72099999999999997</v>
      </c>
      <c r="H7" s="24">
        <f>IF(VLOOKUP(A7,'cenník 2022'!A7:I491,8,0)=0,"",(VLOOKUP(A7,'cenník 2022'!A7:I491,8,0)))</f>
        <v>18.024999999999999</v>
      </c>
      <c r="I7" s="25">
        <f>IF(VLOOKUP(A7,'cenník 2022'!A7:I491,9,0)=0,"",(VLOOKUP(A7,'cenník 2022'!A7:I491,9,0)))</f>
        <v>21.63</v>
      </c>
      <c r="J7" s="12"/>
      <c r="K7" s="13"/>
    </row>
    <row r="8" spans="1:167">
      <c r="A8" s="27" t="s">
        <v>827</v>
      </c>
      <c r="B8" s="30" t="s">
        <v>16</v>
      </c>
      <c r="C8" s="36" t="s">
        <v>9</v>
      </c>
      <c r="D8" s="115">
        <f>VLOOKUP(A8,'cenník 2022'!A8:I492,4,0)</f>
        <v>25</v>
      </c>
      <c r="E8" s="39" t="str">
        <f>IF(VLOOKUP(A8,'cenník 2022'!A8:I492,5,0)=0,"",(VLOOKUP(A8,'cenník 2022'!A8:I492,5,0)))</f>
        <v>48/1200</v>
      </c>
      <c r="F8" s="26">
        <f>IF(VLOOKUP(A8,'cenník 2022'!A8:I492,6,0)=0,"",(VLOOKUP(A8,'cenník 2022'!A8:I492,6,0)))</f>
        <v>7</v>
      </c>
      <c r="G8" s="23">
        <f>IF(VLOOKUP(A8,'cenník 2022'!A8:I492,7,0)=0,"",(VLOOKUP(A8,'cenník 2022'!A8:I492,7,0)))</f>
        <v>0.91200000000000003</v>
      </c>
      <c r="H8" s="24">
        <f>IF(VLOOKUP(A8,'cenník 2022'!A8:I492,8,0)=0,"",(VLOOKUP(A8,'cenník 2022'!A8:I492,8,0)))</f>
        <v>22.8</v>
      </c>
      <c r="I8" s="25">
        <f>IF(VLOOKUP(A8,'cenník 2022'!A8:I492,9,0)=0,"",(VLOOKUP(A8,'cenník 2022'!A8:I492,9,0)))</f>
        <v>27.36</v>
      </c>
      <c r="J8" s="9"/>
      <c r="K8" s="14"/>
    </row>
    <row r="9" spans="1:167">
      <c r="A9" s="27" t="s">
        <v>17</v>
      </c>
      <c r="B9" s="28" t="s">
        <v>18</v>
      </c>
      <c r="C9" s="35" t="s">
        <v>9</v>
      </c>
      <c r="D9" s="115">
        <f>VLOOKUP(A9,'cenník 2022'!A9:I493,4,0)</f>
        <v>25</v>
      </c>
      <c r="E9" s="39" t="str">
        <f>IF(VLOOKUP(A9,'cenník 2022'!A9:I493,5,0)=0,"",(VLOOKUP(A9,'cenník 2022'!A9:I493,5,0)))</f>
        <v>48/1200</v>
      </c>
      <c r="F9" s="26">
        <f>IF(VLOOKUP(A9,'cenník 2022'!A9:I493,6,0)=0,"",(VLOOKUP(A9,'cenník 2022'!A9:I493,6,0)))</f>
        <v>7</v>
      </c>
      <c r="G9" s="23">
        <f>IF(VLOOKUP(A9,'cenník 2022'!A9:I493,7,0)=0,"",(VLOOKUP(A9,'cenník 2022'!A9:I493,7,0)))</f>
        <v>1.03</v>
      </c>
      <c r="H9" s="24">
        <f>IF(VLOOKUP(A9,'cenník 2022'!A9:I493,8,0)=0,"",(VLOOKUP(A9,'cenník 2022'!A9:I493,8,0)))</f>
        <v>25.75</v>
      </c>
      <c r="I9" s="25">
        <f>IF(VLOOKUP(A9,'cenník 2022'!A9:I493,9,0)=0,"",(VLOOKUP(A9,'cenník 2022'!A9:I493,9,0)))</f>
        <v>30.9</v>
      </c>
      <c r="J9" s="11"/>
      <c r="K9" s="14"/>
    </row>
    <row r="10" spans="1:167">
      <c r="A10" s="27" t="s">
        <v>19</v>
      </c>
      <c r="B10" s="31" t="s">
        <v>20</v>
      </c>
      <c r="C10" s="37" t="s">
        <v>9</v>
      </c>
      <c r="D10" s="115">
        <f>VLOOKUP(A10,'cenník 2022'!A10:I494,4,0)</f>
        <v>25</v>
      </c>
      <c r="E10" s="39" t="str">
        <f>IF(VLOOKUP(A10,'cenník 2022'!A10:I494,5,0)=0,"",(VLOOKUP(A10,'cenník 2022'!A10:I494,5,0)))</f>
        <v>40/1000</v>
      </c>
      <c r="F10" s="26">
        <f>IF(VLOOKUP(A10,'cenník 2022'!A10:I494,6,0)=0,"",(VLOOKUP(A10,'cenník 2022'!A10:I494,6,0)))</f>
        <v>11</v>
      </c>
      <c r="G10" s="23">
        <f>IF(VLOOKUP(A10,'cenník 2022'!A10:I494,7,0)=0,"",(VLOOKUP(A10,'cenník 2022'!A10:I494,7,0)))</f>
        <v>0.71399999999999997</v>
      </c>
      <c r="H10" s="24">
        <f>IF(VLOOKUP(A10,'cenník 2022'!A10:I494,8,0)=0,"",(VLOOKUP(A10,'cenník 2022'!A10:I494,8,0)))</f>
        <v>17.849999999999998</v>
      </c>
      <c r="I10" s="25">
        <f>IF(VLOOKUP(A10,'cenník 2022'!A10:I494,9,0)=0,"",(VLOOKUP(A10,'cenník 2022'!A10:I494,9,0)))</f>
        <v>21.419999999999998</v>
      </c>
      <c r="J10" s="9"/>
      <c r="K10" s="13"/>
    </row>
    <row r="11" spans="1:167">
      <c r="A11" s="27" t="s">
        <v>22</v>
      </c>
      <c r="B11" s="28" t="s">
        <v>23</v>
      </c>
      <c r="C11" s="36" t="s">
        <v>9</v>
      </c>
      <c r="D11" s="115">
        <f>VLOOKUP(A11,'cenník 2022'!A11:I495,4,0)</f>
        <v>30</v>
      </c>
      <c r="E11" s="39" t="str">
        <f>IF(VLOOKUP(A11,'cenník 2022'!A11:I495,5,0)=0,"",(VLOOKUP(A11,'cenník 2022'!A11:I495,5,0)))</f>
        <v>42/1260</v>
      </c>
      <c r="F11" s="26">
        <f>IF(VLOOKUP(A11,'cenník 2022'!A11:I495,6,0)=0,"",(VLOOKUP(A11,'cenník 2022'!A11:I495,6,0)))</f>
        <v>7</v>
      </c>
      <c r="G11" s="23">
        <f>IF(VLOOKUP(A11,'cenník 2022'!A11:I495,7,0)=0,"",(VLOOKUP(A11,'cenník 2022'!A11:I495,7,0)))</f>
        <v>1.8180000000000001</v>
      </c>
      <c r="H11" s="24">
        <f>IF(VLOOKUP(A11,'cenník 2022'!A11:I495,8,0)=0,"",(VLOOKUP(A11,'cenník 2022'!A11:I495,8,0)))</f>
        <v>54.54</v>
      </c>
      <c r="I11" s="25">
        <f>IF(VLOOKUP(A11,'cenník 2022'!A11:I495,9,0)=0,"",(VLOOKUP(A11,'cenník 2022'!A11:I495,9,0)))</f>
        <v>65.447999999999993</v>
      </c>
      <c r="J11" s="11"/>
      <c r="K11" s="14"/>
    </row>
    <row r="12" spans="1:167">
      <c r="A12" s="27" t="s">
        <v>25</v>
      </c>
      <c r="B12" s="32" t="s">
        <v>26</v>
      </c>
      <c r="C12" s="36" t="s">
        <v>9</v>
      </c>
      <c r="D12" s="115">
        <f>VLOOKUP(A12,'cenník 2022'!A12:I496,4,0)</f>
        <v>25</v>
      </c>
      <c r="E12" s="39" t="str">
        <f>IF(VLOOKUP(A12,'cenník 2022'!A12:I496,5,0)=0,"",(VLOOKUP(A12,'cenník 2022'!A12:I496,5,0)))</f>
        <v>16/400</v>
      </c>
      <c r="F12" s="26">
        <f>IF(VLOOKUP(A12,'cenník 2022'!A12:I496,6,0)=0,"",(VLOOKUP(A12,'cenník 2022'!A12:I496,6,0)))</f>
        <v>8</v>
      </c>
      <c r="G12" s="23">
        <f>IF(VLOOKUP(A12,'cenník 2022'!A12:I496,7,0)=0,"",(VLOOKUP(A12,'cenník 2022'!A12:I496,7,0)))</f>
        <v>2.6269999999999998</v>
      </c>
      <c r="H12" s="24">
        <f>IF(VLOOKUP(A12,'cenník 2022'!A12:I496,8,0)=0,"",(VLOOKUP(A12,'cenník 2022'!A12:I496,8,0)))</f>
        <v>65.674999999999997</v>
      </c>
      <c r="I12" s="25">
        <f>IF(VLOOKUP(A12,'cenník 2022'!A12:I496,9,0)=0,"",(VLOOKUP(A12,'cenník 2022'!A12:I496,9,0)))</f>
        <v>78.809999999999988</v>
      </c>
      <c r="J12" s="9"/>
      <c r="K12" s="13"/>
    </row>
    <row r="13" spans="1:167" ht="12.75" customHeight="1">
      <c r="A13" s="27" t="s">
        <v>28</v>
      </c>
      <c r="B13" s="28" t="s">
        <v>29</v>
      </c>
      <c r="C13" s="35" t="s">
        <v>9</v>
      </c>
      <c r="D13" s="115">
        <f>VLOOKUP(A13,'cenník 2022'!A13:I497,4,0)</f>
        <v>25</v>
      </c>
      <c r="E13" s="39" t="str">
        <f>IF(VLOOKUP(A13,'cenník 2022'!A13:I497,5,0)=0,"",(VLOOKUP(A13,'cenník 2022'!A13:I497,5,0)))</f>
        <v>24/600</v>
      </c>
      <c r="F13" s="26">
        <f>IF(VLOOKUP(A13,'cenník 2022'!A13:I497,6,0)=0,"",(VLOOKUP(A13,'cenník 2022'!A13:I497,6,0)))</f>
        <v>1.5</v>
      </c>
      <c r="G13" s="23">
        <f>IF(VLOOKUP(A13,'cenník 2022'!A13:I497,7,0)=0,"",(VLOOKUP(A13,'cenník 2022'!A13:I497,7,0)))</f>
        <v>3</v>
      </c>
      <c r="H13" s="24">
        <f>IF(VLOOKUP(A13,'cenník 2022'!A13:I497,8,0)=0,"",(VLOOKUP(A13,'cenník 2022'!A13:I497,8,0)))</f>
        <v>75</v>
      </c>
      <c r="I13" s="25">
        <f>IF(VLOOKUP(A13,'cenník 2022'!A13:I497,9,0)=0,"",(VLOOKUP(A13,'cenník 2022'!A13:I497,9,0)))</f>
        <v>90</v>
      </c>
      <c r="J13" s="10"/>
      <c r="K13" s="14"/>
    </row>
    <row r="14" spans="1:167">
      <c r="A14" s="27" t="s">
        <v>30</v>
      </c>
      <c r="B14" s="28" t="s">
        <v>31</v>
      </c>
      <c r="C14" s="36" t="s">
        <v>9</v>
      </c>
      <c r="D14" s="115">
        <f>VLOOKUP(A14,'cenník 2022'!A14:I498,4,0)</f>
        <v>25</v>
      </c>
      <c r="E14" s="39" t="str">
        <f>IF(VLOOKUP(A14,'cenník 2022'!A14:I498,5,0)=0,"",(VLOOKUP(A14,'cenník 2022'!A14:I498,5,0)))</f>
        <v>24/600</v>
      </c>
      <c r="F14" s="26">
        <f>IF(VLOOKUP(A14,'cenník 2022'!A14:I498,6,0)=0,"",(VLOOKUP(A14,'cenník 2022'!A14:I498,6,0)))</f>
        <v>2.5</v>
      </c>
      <c r="G14" s="23">
        <f>IF(VLOOKUP(A14,'cenník 2022'!A14:I498,7,0)=0,"",(VLOOKUP(A14,'cenník 2022'!A14:I498,7,0)))</f>
        <v>3</v>
      </c>
      <c r="H14" s="24">
        <f>IF(VLOOKUP(A14,'cenník 2022'!A14:I498,8,0)=0,"",(VLOOKUP(A14,'cenník 2022'!A14:I498,8,0)))</f>
        <v>75</v>
      </c>
      <c r="I14" s="25">
        <f>IF(VLOOKUP(A14,'cenník 2022'!A14:I498,9,0)=0,"",(VLOOKUP(A14,'cenník 2022'!A14:I498,9,0)))</f>
        <v>90</v>
      </c>
      <c r="J14" s="11"/>
      <c r="K14" s="14"/>
    </row>
    <row r="15" spans="1:167">
      <c r="A15" s="27" t="s">
        <v>32</v>
      </c>
      <c r="B15" s="29" t="s">
        <v>33</v>
      </c>
      <c r="C15" s="36" t="s">
        <v>9</v>
      </c>
      <c r="D15" s="115">
        <f>VLOOKUP(A15,'cenník 2022'!A15:I499,4,0)</f>
        <v>25</v>
      </c>
      <c r="E15" s="39" t="str">
        <f>IF(VLOOKUP(A15,'cenník 2022'!A15:I499,5,0)=0,"",(VLOOKUP(A15,'cenník 2022'!A15:I499,5,0)))</f>
        <v>24/600</v>
      </c>
      <c r="F15" s="26">
        <f>IF(VLOOKUP(A15,'cenník 2022'!A15:I499,6,0)=0,"",(VLOOKUP(A15,'cenník 2022'!A15:I499,6,0)))</f>
        <v>3</v>
      </c>
      <c r="G15" s="23">
        <f>IF(VLOOKUP(A15,'cenník 2022'!A15:I499,7,0)=0,"",(VLOOKUP(A15,'cenník 2022'!A15:I499,7,0)))</f>
        <v>3</v>
      </c>
      <c r="H15" s="24">
        <f>IF(VLOOKUP(A15,'cenník 2022'!A15:I499,8,0)=0,"",(VLOOKUP(A15,'cenník 2022'!A15:I499,8,0)))</f>
        <v>75</v>
      </c>
      <c r="I15" s="25">
        <f>IF(VLOOKUP(A15,'cenník 2022'!A15:I499,9,0)=0,"",(VLOOKUP(A15,'cenník 2022'!A15:I499,9,0)))</f>
        <v>90</v>
      </c>
      <c r="J15" s="11"/>
      <c r="K15" s="14"/>
    </row>
    <row r="16" spans="1:167">
      <c r="A16" s="27" t="s">
        <v>34</v>
      </c>
      <c r="B16" s="30" t="s">
        <v>35</v>
      </c>
      <c r="C16" s="36" t="s">
        <v>9</v>
      </c>
      <c r="D16" s="115">
        <f>VLOOKUP(A16,'cenník 2022'!A16:I500,4,0)</f>
        <v>25</v>
      </c>
      <c r="E16" s="39" t="str">
        <f>IF(VLOOKUP(A16,'cenník 2022'!A16:I500,5,0)=0,"",(VLOOKUP(A16,'cenník 2022'!A16:I500,5,0)))</f>
        <v>24/600</v>
      </c>
      <c r="F16" s="26">
        <f>IF(VLOOKUP(A16,'cenník 2022'!A16:I500,6,0)=0,"",(VLOOKUP(A16,'cenník 2022'!A16:I500,6,0)))</f>
        <v>4.5999999999999996</v>
      </c>
      <c r="G16" s="23">
        <f>IF(VLOOKUP(A16,'cenník 2022'!A16:I500,7,0)=0,"",(VLOOKUP(A16,'cenník 2022'!A16:I500,7,0)))</f>
        <v>3</v>
      </c>
      <c r="H16" s="24">
        <f>IF(VLOOKUP(A16,'cenník 2022'!A16:I500,8,0)=0,"",(VLOOKUP(A16,'cenník 2022'!A16:I500,8,0)))</f>
        <v>75</v>
      </c>
      <c r="I16" s="25">
        <f>IF(VLOOKUP(A16,'cenník 2022'!A16:I500,9,0)=0,"",(VLOOKUP(A16,'cenník 2022'!A16:I500,9,0)))</f>
        <v>90</v>
      </c>
      <c r="J16" s="12"/>
      <c r="K16" s="13"/>
    </row>
    <row r="17" spans="1:11">
      <c r="A17" s="27" t="s">
        <v>36</v>
      </c>
      <c r="B17" s="28" t="s">
        <v>37</v>
      </c>
      <c r="C17" s="35" t="s">
        <v>9</v>
      </c>
      <c r="D17" s="115">
        <f>VLOOKUP(A17,'cenník 2022'!A17:I501,4,0)</f>
        <v>25</v>
      </c>
      <c r="E17" s="39" t="str">
        <f>IF(VLOOKUP(A17,'cenník 2022'!A17:I501,5,0)=0,"",(VLOOKUP(A17,'cenník 2022'!A17:I501,5,0)))</f>
        <v>24/600</v>
      </c>
      <c r="F17" s="26">
        <f>IF(VLOOKUP(A17,'cenník 2022'!A17:I501,6,0)=0,"",(VLOOKUP(A17,'cenník 2022'!A17:I501,6,0)))</f>
        <v>2.6</v>
      </c>
      <c r="G17" s="23">
        <f>IF(VLOOKUP(A17,'cenník 2022'!A17:I501,7,0)=0,"",(VLOOKUP(A17,'cenník 2022'!A17:I501,7,0)))</f>
        <v>3</v>
      </c>
      <c r="H17" s="24">
        <f>IF(VLOOKUP(A17,'cenník 2022'!A17:I501,8,0)=0,"",(VLOOKUP(A17,'cenník 2022'!A17:I501,8,0)))</f>
        <v>75</v>
      </c>
      <c r="I17" s="25">
        <f>IF(VLOOKUP(A17,'cenník 2022'!A17:I501,9,0)=0,"",(VLOOKUP(A17,'cenník 2022'!A17:I501,9,0)))</f>
        <v>90</v>
      </c>
      <c r="J17" s="9"/>
      <c r="K17" s="14"/>
    </row>
    <row r="18" spans="1:11">
      <c r="A18" s="27" t="s">
        <v>38</v>
      </c>
      <c r="B18" s="31" t="s">
        <v>39</v>
      </c>
      <c r="C18" s="37" t="s">
        <v>9</v>
      </c>
      <c r="D18" s="115">
        <f>VLOOKUP(A18,'cenník 2022'!A18:I502,4,0)</f>
        <v>25</v>
      </c>
      <c r="E18" s="39" t="str">
        <f>IF(VLOOKUP(A18,'cenník 2022'!A18:I502,5,0)=0,"",(VLOOKUP(A18,'cenník 2022'!A18:I502,5,0)))</f>
        <v>24/600</v>
      </c>
      <c r="F18" s="26" t="str">
        <f>IF(VLOOKUP(A18,'cenník 2022'!A18:I502,6,0)=0,"",(VLOOKUP(A18,'cenník 2022'!A18:I502,6,0)))</f>
        <v>-</v>
      </c>
      <c r="G18" s="23">
        <f>IF(VLOOKUP(A18,'cenník 2022'!A18:I502,7,0)=0,"",(VLOOKUP(A18,'cenník 2022'!A18:I502,7,0)))</f>
        <v>4.5</v>
      </c>
      <c r="H18" s="24">
        <f>IF(VLOOKUP(A18,'cenník 2022'!A18:I502,8,0)=0,"",(VLOOKUP(A18,'cenník 2022'!A18:I502,8,0)))</f>
        <v>112.5</v>
      </c>
      <c r="I18" s="25">
        <f>IF(VLOOKUP(A18,'cenník 2022'!A18:I502,9,0)=0,"",(VLOOKUP(A18,'cenník 2022'!A18:I502,9,0)))</f>
        <v>135</v>
      </c>
      <c r="J18" s="11"/>
      <c r="K18" s="14"/>
    </row>
    <row r="19" spans="1:11">
      <c r="A19" s="27" t="s">
        <v>41</v>
      </c>
      <c r="B19" s="28" t="s">
        <v>42</v>
      </c>
      <c r="C19" s="36" t="s">
        <v>9</v>
      </c>
      <c r="D19" s="115">
        <f>VLOOKUP(A19,'cenník 2022'!A19:I503,4,0)</f>
        <v>25</v>
      </c>
      <c r="E19" s="39" t="str">
        <f>IF(VLOOKUP(A19,'cenník 2022'!A19:I503,5,0)=0,"",(VLOOKUP(A19,'cenník 2022'!A19:I503,5,0)))</f>
        <v>24/600</v>
      </c>
      <c r="F19" s="26">
        <f>IF(VLOOKUP(A19,'cenník 2022'!A19:I503,6,0)=0,"",(VLOOKUP(A19,'cenník 2022'!A19:I503,6,0)))</f>
        <v>2.5</v>
      </c>
      <c r="G19" s="23">
        <f>IF(VLOOKUP(A19,'cenník 2022'!A19:I503,7,0)=0,"",(VLOOKUP(A19,'cenník 2022'!A19:I503,7,0)))</f>
        <v>2.8</v>
      </c>
      <c r="H19" s="24">
        <f>IF(VLOOKUP(A19,'cenník 2022'!A19:I503,8,0)=0,"",(VLOOKUP(A19,'cenník 2022'!A19:I503,8,0)))</f>
        <v>70</v>
      </c>
      <c r="I19" s="25">
        <f>IF(VLOOKUP(A19,'cenník 2022'!A19:I503,9,0)=0,"",(VLOOKUP(A19,'cenník 2022'!A19:I503,9,0)))</f>
        <v>84</v>
      </c>
      <c r="J19" s="9"/>
      <c r="K19" s="13"/>
    </row>
    <row r="20" spans="1:11">
      <c r="A20" s="27" t="s">
        <v>43</v>
      </c>
      <c r="B20" s="32" t="s">
        <v>44</v>
      </c>
      <c r="C20" s="36" t="s">
        <v>9</v>
      </c>
      <c r="D20" s="115">
        <f>VLOOKUP(A20,'cenník 2022'!A20:I504,4,0)</f>
        <v>25</v>
      </c>
      <c r="E20" s="39" t="str">
        <f>IF(VLOOKUP(A20,'cenník 2022'!A20:I504,5,0)=0,"",(VLOOKUP(A20,'cenník 2022'!A20:I504,5,0)))</f>
        <v>24/600</v>
      </c>
      <c r="F20" s="26">
        <f>IF(VLOOKUP(A20,'cenník 2022'!A20:I504,6,0)=0,"",(VLOOKUP(A20,'cenník 2022'!A20:I504,6,0)))</f>
        <v>3</v>
      </c>
      <c r="G20" s="23">
        <f>IF(VLOOKUP(A20,'cenník 2022'!A20:I504,7,0)=0,"",(VLOOKUP(A20,'cenník 2022'!A20:I504,7,0)))</f>
        <v>2.8</v>
      </c>
      <c r="H20" s="24">
        <f>IF(VLOOKUP(A20,'cenník 2022'!A20:I504,8,0)=0,"",(VLOOKUP(A20,'cenník 2022'!A20:I504,8,0)))</f>
        <v>70</v>
      </c>
      <c r="I20" s="25">
        <f>IF(VLOOKUP(A20,'cenník 2022'!A20:I504,9,0)=0,"",(VLOOKUP(A20,'cenník 2022'!A20:I504,9,0)))</f>
        <v>84</v>
      </c>
      <c r="J20" s="11"/>
      <c r="K20" s="14"/>
    </row>
    <row r="21" spans="1:11">
      <c r="A21" s="27" t="s">
        <v>45</v>
      </c>
      <c r="B21" s="31" t="s">
        <v>46</v>
      </c>
      <c r="C21" s="37" t="s">
        <v>9</v>
      </c>
      <c r="D21" s="115">
        <f>VLOOKUP(A21,'cenník 2022'!A21:I505,4,0)</f>
        <v>25</v>
      </c>
      <c r="E21" s="39" t="str">
        <f>IF(VLOOKUP(A21,'cenník 2022'!A21:I505,5,0)=0,"",(VLOOKUP(A21,'cenník 2022'!A21:I505,5,0)))</f>
        <v>24/600</v>
      </c>
      <c r="F21" s="26">
        <f>IF(VLOOKUP(A21,'cenník 2022'!A21:I505,6,0)=0,"",(VLOOKUP(A21,'cenník 2022'!A21:I505,6,0)))</f>
        <v>2.6</v>
      </c>
      <c r="G21" s="23">
        <f>IF(VLOOKUP(A21,'cenník 2022'!A21:I505,7,0)=0,"",(VLOOKUP(A21,'cenník 2022'!A21:I505,7,0)))</f>
        <v>2.8</v>
      </c>
      <c r="H21" s="24">
        <f>IF(VLOOKUP(A21,'cenník 2022'!A21:I505,8,0)=0,"",(VLOOKUP(A21,'cenník 2022'!A21:I505,8,0)))</f>
        <v>70</v>
      </c>
      <c r="I21" s="25">
        <f>IF(VLOOKUP(A21,'cenník 2022'!A21:I505,9,0)=0,"",(VLOOKUP(A21,'cenník 2022'!A21:I505,9,0)))</f>
        <v>84</v>
      </c>
      <c r="J21" s="9"/>
      <c r="K21" s="13"/>
    </row>
    <row r="22" spans="1:11">
      <c r="A22" s="27" t="s">
        <v>47</v>
      </c>
      <c r="B22" s="28" t="s">
        <v>48</v>
      </c>
      <c r="C22" s="36" t="s">
        <v>9</v>
      </c>
      <c r="D22" s="115">
        <f>VLOOKUP(A22,'cenník 2022'!A22:I506,4,0)</f>
        <v>25</v>
      </c>
      <c r="E22" s="39" t="str">
        <f>IF(VLOOKUP(A22,'cenník 2022'!A22:I506,5,0)=0,"",(VLOOKUP(A22,'cenník 2022'!A22:I506,5,0)))</f>
        <v>24/600</v>
      </c>
      <c r="F22" s="26">
        <f>IF(VLOOKUP(A22,'cenník 2022'!A22:I506,6,0)=0,"",(VLOOKUP(A22,'cenník 2022'!A22:I506,6,0)))</f>
        <v>2.5</v>
      </c>
      <c r="G22" s="23">
        <f>IF(VLOOKUP(A22,'cenník 2022'!A22:I506,7,0)=0,"",(VLOOKUP(A22,'cenník 2022'!A22:I506,7,0)))</f>
        <v>2.5499999999999998</v>
      </c>
      <c r="H22" s="24">
        <f>IF(VLOOKUP(A22,'cenník 2022'!A22:I506,8,0)=0,"",(VLOOKUP(A22,'cenník 2022'!A22:I506,8,0)))</f>
        <v>63.749999999999993</v>
      </c>
      <c r="I22" s="25">
        <f>IF(VLOOKUP(A22,'cenník 2022'!A22:I506,9,0)=0,"",(VLOOKUP(A22,'cenník 2022'!A22:I506,9,0)))</f>
        <v>76.499999999999986</v>
      </c>
      <c r="K22" s="8"/>
    </row>
    <row r="23" spans="1:11">
      <c r="A23" s="27" t="s">
        <v>49</v>
      </c>
      <c r="B23" s="29" t="s">
        <v>50</v>
      </c>
      <c r="C23" s="36" t="s">
        <v>9</v>
      </c>
      <c r="D23" s="115">
        <f>VLOOKUP(A23,'cenník 2022'!A23:I507,4,0)</f>
        <v>25</v>
      </c>
      <c r="E23" s="39" t="str">
        <f>IF(VLOOKUP(A23,'cenník 2022'!A23:I507,5,0)=0,"",(VLOOKUP(A23,'cenník 2022'!A23:I507,5,0)))</f>
        <v>24/600</v>
      </c>
      <c r="F23" s="26">
        <f>IF(VLOOKUP(A23,'cenník 2022'!A23:I507,6,0)=0,"",(VLOOKUP(A23,'cenník 2022'!A23:I507,6,0)))</f>
        <v>3</v>
      </c>
      <c r="G23" s="23">
        <f>IF(VLOOKUP(A23,'cenník 2022'!A23:I507,7,0)=0,"",(VLOOKUP(A23,'cenník 2022'!A23:I507,7,0)))</f>
        <v>2.5499999999999998</v>
      </c>
      <c r="H23" s="24">
        <f>IF(VLOOKUP(A23,'cenník 2022'!A23:I507,8,0)=0,"",(VLOOKUP(A23,'cenník 2022'!A23:I507,8,0)))</f>
        <v>63.749999999999993</v>
      </c>
      <c r="I23" s="25">
        <f>IF(VLOOKUP(A23,'cenník 2022'!A23:I507,9,0)=0,"",(VLOOKUP(A23,'cenník 2022'!A23:I507,9,0)))</f>
        <v>76.499999999999986</v>
      </c>
      <c r="J23" s="2"/>
      <c r="K23" s="2"/>
    </row>
    <row r="24" spans="1:11">
      <c r="A24" s="27" t="s">
        <v>51</v>
      </c>
      <c r="B24" s="30" t="s">
        <v>52</v>
      </c>
      <c r="C24" s="36" t="s">
        <v>9</v>
      </c>
      <c r="D24" s="115">
        <f>VLOOKUP(A24,'cenník 2022'!A24:I508,4,0)</f>
        <v>25</v>
      </c>
      <c r="E24" s="39" t="str">
        <f>IF(VLOOKUP(A24,'cenník 2022'!A24:I508,5,0)=0,"",(VLOOKUP(A24,'cenník 2022'!A24:I508,5,0)))</f>
        <v>24/600</v>
      </c>
      <c r="F24" s="26">
        <f>IF(VLOOKUP(A24,'cenník 2022'!A24:I508,6,0)=0,"",(VLOOKUP(A24,'cenník 2022'!A24:I508,6,0)))</f>
        <v>2.6</v>
      </c>
      <c r="G24" s="23">
        <f>IF(VLOOKUP(A24,'cenník 2022'!A24:I508,7,0)=0,"",(VLOOKUP(A24,'cenník 2022'!A24:I508,7,0)))</f>
        <v>2.5499999999999998</v>
      </c>
      <c r="H24" s="24">
        <f>IF(VLOOKUP(A24,'cenník 2022'!A24:I508,8,0)=0,"",(VLOOKUP(A24,'cenník 2022'!A24:I508,8,0)))</f>
        <v>63.749999999999993</v>
      </c>
      <c r="I24" s="25">
        <f>IF(VLOOKUP(A24,'cenník 2022'!A24:I508,9,0)=0,"",(VLOOKUP(A24,'cenník 2022'!A24:I508,9,0)))</f>
        <v>76.499999999999986</v>
      </c>
    </row>
    <row r="25" spans="1:11">
      <c r="A25" s="27" t="s">
        <v>53</v>
      </c>
      <c r="B25" s="28" t="s">
        <v>39</v>
      </c>
      <c r="C25" s="35" t="s">
        <v>9</v>
      </c>
      <c r="D25" s="115">
        <f>VLOOKUP(A25,'cenník 2022'!A25:I509,4,0)</f>
        <v>25</v>
      </c>
      <c r="E25" s="39" t="str">
        <f>IF(VLOOKUP(A25,'cenník 2022'!A25:I509,5,0)=0,"",(VLOOKUP(A25,'cenník 2022'!A25:I509,5,0)))</f>
        <v>24/600</v>
      </c>
      <c r="F25" s="26" t="str">
        <f>IF(VLOOKUP(A25,'cenník 2022'!A25:I509,6,0)=0,"",(VLOOKUP(A25,'cenník 2022'!A25:I509,6,0)))</f>
        <v>-</v>
      </c>
      <c r="G25" s="23">
        <f>IF(VLOOKUP(A25,'cenník 2022'!A25:I509,7,0)=0,"",(VLOOKUP(A25,'cenník 2022'!A25:I509,7,0)))</f>
        <v>4.05</v>
      </c>
      <c r="H25" s="24">
        <f>IF(VLOOKUP(A25,'cenník 2022'!A25:I509,8,0)=0,"",(VLOOKUP(A25,'cenník 2022'!A25:I509,8,0)))</f>
        <v>101.25</v>
      </c>
      <c r="I25" s="25">
        <f>IF(VLOOKUP(A25,'cenník 2022'!A25:I509,9,0)=0,"",(VLOOKUP(A25,'cenník 2022'!A25:I509,9,0)))</f>
        <v>121.5</v>
      </c>
    </row>
    <row r="26" spans="1:11">
      <c r="A26" s="27" t="s">
        <v>54</v>
      </c>
      <c r="B26" s="31" t="s">
        <v>55</v>
      </c>
      <c r="C26" s="37" t="s">
        <v>9</v>
      </c>
      <c r="D26" s="115">
        <f>VLOOKUP(A26,'cenník 2022'!A26:I510,4,0)</f>
        <v>25</v>
      </c>
      <c r="E26" s="39" t="str">
        <f>IF(VLOOKUP(A26,'cenník 2022'!A26:I510,5,0)=0,"",(VLOOKUP(A26,'cenník 2022'!A26:I510,5,0)))</f>
        <v>24/600</v>
      </c>
      <c r="F26" s="26">
        <f>IF(VLOOKUP(A26,'cenník 2022'!A26:I510,6,0)=0,"",(VLOOKUP(A26,'cenník 2022'!A26:I510,6,0)))</f>
        <v>1.5</v>
      </c>
      <c r="G26" s="23">
        <f>IF(VLOOKUP(A26,'cenník 2022'!A26:I510,7,0)=0,"",(VLOOKUP(A26,'cenník 2022'!A26:I510,7,0)))</f>
        <v>2.35</v>
      </c>
      <c r="H26" s="24">
        <f>IF(VLOOKUP(A26,'cenník 2022'!A26:I510,8,0)=0,"",(VLOOKUP(A26,'cenník 2022'!A26:I510,8,0)))</f>
        <v>58.75</v>
      </c>
      <c r="I26" s="25">
        <f>IF(VLOOKUP(A26,'cenník 2022'!A26:I510,9,0)=0,"",(VLOOKUP(A26,'cenník 2022'!A26:I510,9,0)))</f>
        <v>70.5</v>
      </c>
    </row>
    <row r="27" spans="1:11">
      <c r="A27" s="27" t="s">
        <v>56</v>
      </c>
      <c r="B27" s="28" t="s">
        <v>57</v>
      </c>
      <c r="C27" s="36" t="s">
        <v>9</v>
      </c>
      <c r="D27" s="115">
        <f>VLOOKUP(A27,'cenník 2022'!A27:I511,4,0)</f>
        <v>25</v>
      </c>
      <c r="E27" s="39" t="str">
        <f>IF(VLOOKUP(A27,'cenník 2022'!A27:I511,5,0)=0,"",(VLOOKUP(A27,'cenník 2022'!A27:I511,5,0)))</f>
        <v>24/600</v>
      </c>
      <c r="F27" s="26">
        <f>IF(VLOOKUP(A27,'cenník 2022'!A27:I511,6,0)=0,"",(VLOOKUP(A27,'cenník 2022'!A27:I511,6,0)))</f>
        <v>2.5</v>
      </c>
      <c r="G27" s="23">
        <f>IF(VLOOKUP(A27,'cenník 2022'!A27:I511,7,0)=0,"",(VLOOKUP(A27,'cenník 2022'!A27:I511,7,0)))</f>
        <v>2.35</v>
      </c>
      <c r="H27" s="24">
        <f>IF(VLOOKUP(A27,'cenník 2022'!A27:I511,8,0)=0,"",(VLOOKUP(A27,'cenník 2022'!A27:I511,8,0)))</f>
        <v>58.75</v>
      </c>
      <c r="I27" s="25">
        <f>IF(VLOOKUP(A27,'cenník 2022'!A27:I511,9,0)=0,"",(VLOOKUP(A27,'cenník 2022'!A27:I511,9,0)))</f>
        <v>70.5</v>
      </c>
    </row>
    <row r="28" spans="1:11">
      <c r="A28" s="27" t="s">
        <v>58</v>
      </c>
      <c r="B28" s="32" t="s">
        <v>59</v>
      </c>
      <c r="C28" s="36" t="s">
        <v>9</v>
      </c>
      <c r="D28" s="115">
        <f>VLOOKUP(A28,'cenník 2022'!A28:I512,4,0)</f>
        <v>25</v>
      </c>
      <c r="E28" s="39" t="str">
        <f>IF(VLOOKUP(A28,'cenník 2022'!A28:I512,5,0)=0,"",(VLOOKUP(A28,'cenník 2022'!A28:I512,5,0)))</f>
        <v>24/600</v>
      </c>
      <c r="F28" s="26">
        <f>IF(VLOOKUP(A28,'cenník 2022'!A28:I512,6,0)=0,"",(VLOOKUP(A28,'cenník 2022'!A28:I512,6,0)))</f>
        <v>3</v>
      </c>
      <c r="G28" s="23">
        <f>IF(VLOOKUP(A28,'cenník 2022'!A28:I512,7,0)=0,"",(VLOOKUP(A28,'cenník 2022'!A28:I512,7,0)))</f>
        <v>2.35</v>
      </c>
      <c r="H28" s="24">
        <f>IF(VLOOKUP(A28,'cenník 2022'!A28:I512,8,0)=0,"",(VLOOKUP(A28,'cenník 2022'!A28:I512,8,0)))</f>
        <v>58.75</v>
      </c>
      <c r="I28" s="25">
        <f>IF(VLOOKUP(A28,'cenník 2022'!A28:I512,9,0)=0,"",(VLOOKUP(A28,'cenník 2022'!A28:I512,9,0)))</f>
        <v>70.5</v>
      </c>
    </row>
    <row r="29" spans="1:11">
      <c r="A29" s="27" t="s">
        <v>60</v>
      </c>
      <c r="B29" s="31" t="s">
        <v>61</v>
      </c>
      <c r="C29" s="37" t="s">
        <v>9</v>
      </c>
      <c r="D29" s="115">
        <f>VLOOKUP(A29,'cenník 2022'!A29:I513,4,0)</f>
        <v>25</v>
      </c>
      <c r="E29" s="39" t="str">
        <f>IF(VLOOKUP(A29,'cenník 2022'!A29:I513,5,0)=0,"",(VLOOKUP(A29,'cenník 2022'!A29:I513,5,0)))</f>
        <v>24/600</v>
      </c>
      <c r="F29" s="26">
        <f>IF(VLOOKUP(A29,'cenník 2022'!A29:I513,6,0)=0,"",(VLOOKUP(A29,'cenník 2022'!A29:I513,6,0)))</f>
        <v>4.5999999999999996</v>
      </c>
      <c r="G29" s="23">
        <f>IF(VLOOKUP(A29,'cenník 2022'!A29:I513,7,0)=0,"",(VLOOKUP(A29,'cenník 2022'!A29:I513,7,0)))</f>
        <v>2.35</v>
      </c>
      <c r="H29" s="24">
        <f>IF(VLOOKUP(A29,'cenník 2022'!A29:I513,8,0)=0,"",(VLOOKUP(A29,'cenník 2022'!A29:I513,8,0)))</f>
        <v>58.75</v>
      </c>
      <c r="I29" s="25">
        <f>IF(VLOOKUP(A29,'cenník 2022'!A29:I513,9,0)=0,"",(VLOOKUP(A29,'cenník 2022'!A29:I513,9,0)))</f>
        <v>70.5</v>
      </c>
    </row>
    <row r="30" spans="1:11">
      <c r="A30" s="27" t="s">
        <v>62</v>
      </c>
      <c r="B30" s="28" t="s">
        <v>63</v>
      </c>
      <c r="C30" s="35" t="s">
        <v>9</v>
      </c>
      <c r="D30" s="115">
        <f>VLOOKUP(A30,'cenník 2022'!A30:I514,4,0)</f>
        <v>25</v>
      </c>
      <c r="E30" s="39" t="str">
        <f>IF(VLOOKUP(A30,'cenník 2022'!A30:I514,5,0)=0,"",(VLOOKUP(A30,'cenník 2022'!A30:I514,5,0)))</f>
        <v>24/600</v>
      </c>
      <c r="F30" s="26">
        <f>IF(VLOOKUP(A30,'cenník 2022'!A30:I514,6,0)=0,"",(VLOOKUP(A30,'cenník 2022'!A30:I514,6,0)))</f>
        <v>2.6</v>
      </c>
      <c r="G30" s="23">
        <f>IF(VLOOKUP(A30,'cenník 2022'!A30:I514,7,0)=0,"",(VLOOKUP(A30,'cenník 2022'!A30:I514,7,0)))</f>
        <v>2.35</v>
      </c>
      <c r="H30" s="24">
        <f>IF(VLOOKUP(A30,'cenník 2022'!A30:I514,8,0)=0,"",(VLOOKUP(A30,'cenník 2022'!A30:I514,8,0)))</f>
        <v>58.75</v>
      </c>
      <c r="I30" s="25">
        <f>IF(VLOOKUP(A30,'cenník 2022'!A30:I514,9,0)=0,"",(VLOOKUP(A30,'cenník 2022'!A30:I514,9,0)))</f>
        <v>70.5</v>
      </c>
    </row>
    <row r="31" spans="1:11">
      <c r="A31" s="27" t="s">
        <v>64</v>
      </c>
      <c r="B31" s="28" t="s">
        <v>39</v>
      </c>
      <c r="C31" s="36" t="s">
        <v>9</v>
      </c>
      <c r="D31" s="115">
        <f>VLOOKUP(A31,'cenník 2022'!A31:I515,4,0)</f>
        <v>25</v>
      </c>
      <c r="E31" s="39" t="str">
        <f>IF(VLOOKUP(A31,'cenník 2022'!A31:I515,5,0)=0,"",(VLOOKUP(A31,'cenník 2022'!A31:I515,5,0)))</f>
        <v>24/600</v>
      </c>
      <c r="F31" s="26" t="str">
        <f>IF(VLOOKUP(A31,'cenník 2022'!A31:I515,6,0)=0,"",(VLOOKUP(A31,'cenník 2022'!A31:I515,6,0)))</f>
        <v>-</v>
      </c>
      <c r="G31" s="23">
        <f>IF(VLOOKUP(A31,'cenník 2022'!A31:I515,7,0)=0,"",(VLOOKUP(A31,'cenník 2022'!A31:I515,7,0)))</f>
        <v>3.85</v>
      </c>
      <c r="H31" s="24">
        <f>IF(VLOOKUP(A31,'cenník 2022'!A31:I515,8,0)=0,"",(VLOOKUP(A31,'cenník 2022'!A31:I515,8,0)))</f>
        <v>96.25</v>
      </c>
      <c r="I31" s="25">
        <f>IF(VLOOKUP(A31,'cenník 2022'!A31:I515,9,0)=0,"",(VLOOKUP(A31,'cenník 2022'!A31:I515,9,0)))</f>
        <v>115.5</v>
      </c>
    </row>
    <row r="32" spans="1:11">
      <c r="A32" s="27" t="s">
        <v>65</v>
      </c>
      <c r="B32" s="29" t="s">
        <v>66</v>
      </c>
      <c r="C32" s="36" t="s">
        <v>9</v>
      </c>
      <c r="D32" s="115">
        <f>VLOOKUP(A32,'cenník 2022'!A32:I516,4,0)</f>
        <v>25</v>
      </c>
      <c r="E32" s="39" t="str">
        <f>IF(VLOOKUP(A32,'cenník 2022'!A32:I516,5,0)=0,"",(VLOOKUP(A32,'cenník 2022'!A32:I516,5,0)))</f>
        <v>24/600</v>
      </c>
      <c r="F32" s="26">
        <f>IF(VLOOKUP(A32,'cenník 2022'!A32:I516,6,0)=0,"",(VLOOKUP(A32,'cenník 2022'!A32:I516,6,0)))</f>
        <v>2.5</v>
      </c>
      <c r="G32" s="23">
        <f>IF(VLOOKUP(A32,'cenník 2022'!A32:I516,7,0)=0,"",(VLOOKUP(A32,'cenník 2022'!A32:I516,7,0)))</f>
        <v>2.16</v>
      </c>
      <c r="H32" s="24">
        <f>IF(VLOOKUP(A32,'cenník 2022'!A32:I516,8,0)=0,"",(VLOOKUP(A32,'cenník 2022'!A32:I516,8,0)))</f>
        <v>54</v>
      </c>
      <c r="I32" s="25">
        <f>IF(VLOOKUP(A32,'cenník 2022'!A32:I516,9,0)=0,"",(VLOOKUP(A32,'cenník 2022'!A32:I516,9,0)))</f>
        <v>64.8</v>
      </c>
    </row>
    <row r="33" spans="1:9">
      <c r="A33" s="27" t="s">
        <v>67</v>
      </c>
      <c r="B33" s="30" t="s">
        <v>68</v>
      </c>
      <c r="C33" s="36" t="s">
        <v>9</v>
      </c>
      <c r="D33" s="115">
        <f>VLOOKUP(A33,'cenník 2022'!A33:I517,4,0)</f>
        <v>25</v>
      </c>
      <c r="E33" s="39" t="str">
        <f>IF(VLOOKUP(A33,'cenník 2022'!A33:I517,5,0)=0,"",(VLOOKUP(A33,'cenník 2022'!A33:I517,5,0)))</f>
        <v>24/600</v>
      </c>
      <c r="F33" s="26">
        <f>IF(VLOOKUP(A33,'cenník 2022'!A33:I517,6,0)=0,"",(VLOOKUP(A33,'cenník 2022'!A33:I517,6,0)))</f>
        <v>3</v>
      </c>
      <c r="G33" s="23">
        <f>IF(VLOOKUP(A33,'cenník 2022'!A33:I517,7,0)=0,"",(VLOOKUP(A33,'cenník 2022'!A33:I517,7,0)))</f>
        <v>2.16</v>
      </c>
      <c r="H33" s="24">
        <f>IF(VLOOKUP(A33,'cenník 2022'!A33:I517,8,0)=0,"",(VLOOKUP(A33,'cenník 2022'!A33:I517,8,0)))</f>
        <v>54</v>
      </c>
      <c r="I33" s="25">
        <f>IF(VLOOKUP(A33,'cenník 2022'!A33:I517,9,0)=0,"",(VLOOKUP(A33,'cenník 2022'!A33:I517,9,0)))</f>
        <v>64.8</v>
      </c>
    </row>
    <row r="34" spans="1:9">
      <c r="A34" s="27" t="s">
        <v>69</v>
      </c>
      <c r="B34" s="28" t="s">
        <v>70</v>
      </c>
      <c r="C34" s="36" t="s">
        <v>9</v>
      </c>
      <c r="D34" s="115">
        <f>VLOOKUP(A34,'cenník 2022'!A34:I518,4,0)</f>
        <v>25</v>
      </c>
      <c r="E34" s="39" t="str">
        <f>IF(VLOOKUP(A34,'cenník 2022'!A34:I518,5,0)=0,"",(VLOOKUP(A34,'cenník 2022'!A34:I518,5,0)))</f>
        <v>24/600</v>
      </c>
      <c r="F34" s="26">
        <f>IF(VLOOKUP(A34,'cenník 2022'!A34:I518,6,0)=0,"",(VLOOKUP(A34,'cenník 2022'!A34:I518,6,0)))</f>
        <v>2.5</v>
      </c>
      <c r="G34" s="23">
        <f>IF(VLOOKUP(A34,'cenník 2022'!A34:I518,7,0)=0,"",(VLOOKUP(A34,'cenník 2022'!A34:I518,7,0)))</f>
        <v>1.96</v>
      </c>
      <c r="H34" s="24">
        <f>IF(VLOOKUP(A34,'cenník 2022'!A34:I518,8,0)=0,"",(VLOOKUP(A34,'cenník 2022'!A34:I518,8,0)))</f>
        <v>49</v>
      </c>
      <c r="I34" s="25">
        <f>IF(VLOOKUP(A34,'cenník 2022'!A34:I518,9,0)=0,"",(VLOOKUP(A34,'cenník 2022'!A34:I518,9,0)))</f>
        <v>58.8</v>
      </c>
    </row>
    <row r="35" spans="1:9">
      <c r="A35" s="27" t="s">
        <v>71</v>
      </c>
      <c r="B35" s="32" t="s">
        <v>72</v>
      </c>
      <c r="C35" s="36" t="s">
        <v>9</v>
      </c>
      <c r="D35" s="115">
        <f>VLOOKUP(A35,'cenník 2022'!A35:I519,4,0)</f>
        <v>25</v>
      </c>
      <c r="E35" s="39" t="str">
        <f>IF(VLOOKUP(A35,'cenník 2022'!A35:I519,5,0)=0,"",(VLOOKUP(A35,'cenník 2022'!A35:I519,5,0)))</f>
        <v>24/600</v>
      </c>
      <c r="F35" s="26">
        <f>IF(VLOOKUP(A35,'cenník 2022'!A35:I519,6,0)=0,"",(VLOOKUP(A35,'cenník 2022'!A35:I519,6,0)))</f>
        <v>3</v>
      </c>
      <c r="G35" s="23">
        <f>IF(VLOOKUP(A35,'cenník 2022'!A35:I519,7,0)=0,"",(VLOOKUP(A35,'cenník 2022'!A35:I519,7,0)))</f>
        <v>1.96</v>
      </c>
      <c r="H35" s="24">
        <f>IF(VLOOKUP(A35,'cenník 2022'!A35:I519,8,0)=0,"",(VLOOKUP(A35,'cenník 2022'!A35:I519,8,0)))</f>
        <v>49</v>
      </c>
      <c r="I35" s="25">
        <f>IF(VLOOKUP(A35,'cenník 2022'!A35:I519,9,0)=0,"",(VLOOKUP(A35,'cenník 2022'!A35:I519,9,0)))</f>
        <v>58.8</v>
      </c>
    </row>
    <row r="36" spans="1:9" ht="12.75" customHeight="1">
      <c r="A36" s="27" t="s">
        <v>882</v>
      </c>
      <c r="B36" s="28" t="s">
        <v>73</v>
      </c>
      <c r="C36" s="35" t="s">
        <v>9</v>
      </c>
      <c r="D36" s="115">
        <f>VLOOKUP(A36,'cenník 2022'!A36:I520,4,0)</f>
        <v>2</v>
      </c>
      <c r="E36" s="39" t="str">
        <f>IF(VLOOKUP(A36,'cenník 2022'!A36:I520,5,0)=0,"",(VLOOKUP(A36,'cenník 2022'!A36:I520,5,0)))</f>
        <v/>
      </c>
      <c r="F36" s="26" t="str">
        <f>IF(VLOOKUP(A36,'cenník 2022'!A36:I520,6,0)=0,"",(VLOOKUP(A36,'cenník 2022'!A36:I520,6,0)))</f>
        <v/>
      </c>
      <c r="G36" s="23">
        <f>IF(VLOOKUP(A36,'cenník 2022'!A36:I520,7,0)=0,"",(VLOOKUP(A36,'cenník 2022'!A36:I520,7,0)))</f>
        <v>3</v>
      </c>
      <c r="H36" s="24">
        <f>IF(VLOOKUP(A36,'cenník 2022'!A36:I520,8,0)=0,"",(VLOOKUP(A36,'cenník 2022'!A36:I520,8,0)))</f>
        <v>6</v>
      </c>
      <c r="I36" s="25">
        <f>IF(VLOOKUP(A36,'cenník 2022'!A36:I520,9,0)=0,"",(VLOOKUP(A36,'cenník 2022'!A36:I520,9,0)))</f>
        <v>7.2</v>
      </c>
    </row>
    <row r="37" spans="1:9" ht="12.75" customHeight="1">
      <c r="A37" s="27" t="s">
        <v>883</v>
      </c>
      <c r="B37" s="30" t="s">
        <v>73</v>
      </c>
      <c r="C37" s="36" t="s">
        <v>9</v>
      </c>
      <c r="D37" s="115">
        <f>VLOOKUP(A37,'cenník 2022'!A37:I521,4,0)</f>
        <v>2</v>
      </c>
      <c r="E37" s="39" t="str">
        <f>IF(VLOOKUP(A37,'cenník 2022'!A37:I521,5,0)=0,"",(VLOOKUP(A37,'cenník 2022'!A37:I521,5,0)))</f>
        <v/>
      </c>
      <c r="F37" s="26" t="str">
        <f>IF(VLOOKUP(A37,'cenník 2022'!A37:I521,6,0)=0,"",(VLOOKUP(A37,'cenník 2022'!A37:I521,6,0)))</f>
        <v/>
      </c>
      <c r="G37" s="23">
        <f>IF(VLOOKUP(A37,'cenník 2022'!A37:I521,7,0)=0,"",(VLOOKUP(A37,'cenník 2022'!A37:I521,7,0)))</f>
        <v>4.5</v>
      </c>
      <c r="H37" s="24">
        <f>IF(VLOOKUP(A37,'cenník 2022'!A37:I521,8,0)=0,"",(VLOOKUP(A37,'cenník 2022'!A37:I521,8,0)))</f>
        <v>9</v>
      </c>
      <c r="I37" s="25">
        <f>IF(VLOOKUP(A37,'cenník 2022'!A37:I521,9,0)=0,"",(VLOOKUP(A37,'cenník 2022'!A37:I521,9,0)))</f>
        <v>10.8</v>
      </c>
    </row>
    <row r="38" spans="1:9">
      <c r="A38" s="27" t="s">
        <v>908</v>
      </c>
      <c r="B38" s="30" t="s">
        <v>79</v>
      </c>
      <c r="C38" s="36" t="s">
        <v>9</v>
      </c>
      <c r="D38" s="115">
        <f>VLOOKUP(A38,'cenník 2022'!A38:I522,4,0)</f>
        <v>16</v>
      </c>
      <c r="E38" s="39" t="str">
        <f>IF(VLOOKUP(A38,'cenník 2022'!A38:I522,5,0)=0,"",(VLOOKUP(A38,'cenník 2022'!A38:I522,5,0)))</f>
        <v>16/320</v>
      </c>
      <c r="F38" s="26" t="str">
        <f>IF(VLOOKUP(A38,'cenník 2022'!A38:I522,6,0)=0,"",(VLOOKUP(A38,'cenník 2022'!A38:I522,6,0)))</f>
        <v>0,15-0,2</v>
      </c>
      <c r="G38" s="23">
        <f>IF(VLOOKUP(A38,'cenník 2022'!A38:I522,7,0)=0,"",(VLOOKUP(A38,'cenník 2022'!A38:I522,7,0)))</f>
        <v>2.96</v>
      </c>
      <c r="H38" s="24">
        <f>IF(VLOOKUP(A38,'cenník 2022'!A38:I522,8,0)=0,"",(VLOOKUP(A38,'cenník 2022'!A38:I522,8,0)))</f>
        <v>47.36</v>
      </c>
      <c r="I38" s="25">
        <f>IF(VLOOKUP(A38,'cenník 2022'!A38:I522,9,0)=0,"",(VLOOKUP(A38,'cenník 2022'!A38:I522,9,0)))</f>
        <v>56.832000000000001</v>
      </c>
    </row>
    <row r="39" spans="1:9">
      <c r="A39" s="27" t="s">
        <v>891</v>
      </c>
      <c r="B39" s="28" t="s">
        <v>79</v>
      </c>
      <c r="C39" s="35" t="s">
        <v>9</v>
      </c>
      <c r="D39" s="115">
        <f>VLOOKUP(A39,'cenník 2022'!A39:I523,4,0)</f>
        <v>5</v>
      </c>
      <c r="E39" s="39" t="str">
        <f>IF(VLOOKUP(A39,'cenník 2022'!A39:I523,5,0)=0,"",(VLOOKUP(A39,'cenník 2022'!A39:I523,5,0)))</f>
        <v>64/320</v>
      </c>
      <c r="F39" s="26" t="str">
        <f>IF(VLOOKUP(A39,'cenník 2022'!A39:I523,6,0)=0,"",(VLOOKUP(A39,'cenník 2022'!A39:I523,6,0)))</f>
        <v>0,15-0,2</v>
      </c>
      <c r="G39" s="23">
        <f>IF(VLOOKUP(A39,'cenník 2022'!A39:I523,7,0)=0,"",(VLOOKUP(A39,'cenník 2022'!A39:I523,7,0)))</f>
        <v>3.87</v>
      </c>
      <c r="H39" s="24">
        <f>IF(VLOOKUP(A39,'cenník 2022'!A39:I523,8,0)=0,"",(VLOOKUP(A39,'cenník 2022'!A39:I523,8,0)))</f>
        <v>19.350000000000001</v>
      </c>
      <c r="I39" s="25">
        <f>IF(VLOOKUP(A39,'cenník 2022'!A39:I523,9,0)=0,"",(VLOOKUP(A39,'cenník 2022'!A39:I523,9,0)))</f>
        <v>23.220000000000002</v>
      </c>
    </row>
    <row r="40" spans="1:9">
      <c r="A40" s="27" t="s">
        <v>909</v>
      </c>
      <c r="B40" s="31" t="s">
        <v>82</v>
      </c>
      <c r="C40" s="37" t="s">
        <v>9</v>
      </c>
      <c r="D40" s="115">
        <f>VLOOKUP(A40,'cenník 2022'!A40:I524,4,0)</f>
        <v>16</v>
      </c>
      <c r="E40" s="39" t="str">
        <f>IF(VLOOKUP(A40,'cenník 2022'!A40:I524,5,0)=0,"",(VLOOKUP(A40,'cenník 2022'!A40:I524,5,0)))</f>
        <v/>
      </c>
      <c r="F40" s="26">
        <f>IF(VLOOKUP(A40,'cenník 2022'!A40:I524,6,0)=0,"",(VLOOKUP(A40,'cenník 2022'!A40:I524,6,0)))</f>
        <v>0.2</v>
      </c>
      <c r="G40" s="23">
        <f>IF(VLOOKUP(A40,'cenník 2022'!A40:I524,7,0)=0,"",(VLOOKUP(A40,'cenník 2022'!A40:I524,7,0)))</f>
        <v>5.77</v>
      </c>
      <c r="H40" s="24">
        <f>IF(VLOOKUP(A40,'cenník 2022'!A40:I524,8,0)=0,"",(VLOOKUP(A40,'cenník 2022'!A40:I524,8,0)))</f>
        <v>92.32</v>
      </c>
      <c r="I40" s="25">
        <f>IF(VLOOKUP(A40,'cenník 2022'!A40:I524,9,0)=0,"",(VLOOKUP(A40,'cenník 2022'!A40:I524,9,0)))</f>
        <v>110.78399999999999</v>
      </c>
    </row>
    <row r="41" spans="1:9">
      <c r="A41" s="27" t="s">
        <v>83</v>
      </c>
      <c r="B41" s="28" t="s">
        <v>82</v>
      </c>
      <c r="C41" s="36" t="s">
        <v>9</v>
      </c>
      <c r="D41" s="115">
        <f>VLOOKUP(A41,'cenník 2022'!A41:I525,4,0)</f>
        <v>5</v>
      </c>
      <c r="E41" s="39" t="str">
        <f>IF(VLOOKUP(A41,'cenník 2022'!A41:I525,5,0)=0,"",(VLOOKUP(A41,'cenník 2022'!A41:I525,5,0)))</f>
        <v/>
      </c>
      <c r="F41" s="26">
        <f>IF(VLOOKUP(A41,'cenník 2022'!A41:I525,6,0)=0,"",(VLOOKUP(A41,'cenník 2022'!A41:I525,6,0)))</f>
        <v>0.2</v>
      </c>
      <c r="G41" s="23">
        <f>IF(VLOOKUP(A41,'cenník 2022'!A41:I525,7,0)=0,"",(VLOOKUP(A41,'cenník 2022'!A41:I525,7,0)))</f>
        <v>8.34</v>
      </c>
      <c r="H41" s="24">
        <f>IF(VLOOKUP(A41,'cenník 2022'!A41:I525,8,0)=0,"",(VLOOKUP(A41,'cenník 2022'!A41:I525,8,0)))</f>
        <v>41.7</v>
      </c>
      <c r="I41" s="25">
        <f>IF(VLOOKUP(A41,'cenník 2022'!A41:I525,9,0)=0,"",(VLOOKUP(A41,'cenník 2022'!A41:I525,9,0)))</f>
        <v>50.04</v>
      </c>
    </row>
    <row r="42" spans="1:9">
      <c r="A42" s="27" t="s">
        <v>84</v>
      </c>
      <c r="B42" s="32" t="s">
        <v>85</v>
      </c>
      <c r="C42" s="36" t="s">
        <v>74</v>
      </c>
      <c r="D42" s="115" t="str">
        <f>VLOOKUP(A42,'cenník 2022'!A42:I526,4,0)</f>
        <v>100 ml</v>
      </c>
      <c r="E42" s="39" t="str">
        <f>IF(VLOOKUP(A42,'cenník 2022'!A42:I526,5,0)=0,"",(VLOOKUP(A42,'cenník 2022'!A42:I526,5,0)))</f>
        <v/>
      </c>
      <c r="F42" s="26" t="str">
        <f>IF(VLOOKUP(A42,'cenník 2022'!A42:I526,6,0)=0,"",(VLOOKUP(A42,'cenník 2022'!A42:I526,6,0)))</f>
        <v>100 ml na 30 kg</v>
      </c>
      <c r="G42" s="23">
        <f>IF(VLOOKUP(A42,'cenník 2022'!A42:I526,7,0)=0,"",(VLOOKUP(A42,'cenník 2022'!A42:I526,7,0)))</f>
        <v>9.75</v>
      </c>
      <c r="H42" s="24">
        <f>IF(VLOOKUP(A42,'cenník 2022'!A42:I526,8,0)=0,"",(VLOOKUP(A42,'cenník 2022'!A42:I526,8,0)))</f>
        <v>9.75</v>
      </c>
      <c r="I42" s="25">
        <f>IF(VLOOKUP(A42,'cenník 2022'!A42:I526,9,0)=0,"",(VLOOKUP(A42,'cenník 2022'!A42:I526,9,0)))</f>
        <v>11.7</v>
      </c>
    </row>
    <row r="43" spans="1:9">
      <c r="A43" s="27" t="s">
        <v>76</v>
      </c>
      <c r="B43" s="28" t="s">
        <v>77</v>
      </c>
      <c r="C43" s="36" t="s">
        <v>9</v>
      </c>
      <c r="D43" s="115">
        <f>VLOOKUP(A43,'cenník 2022'!A43:I527,4,0)</f>
        <v>20</v>
      </c>
      <c r="E43" s="39" t="str">
        <f>IF(VLOOKUP(A43,'cenník 2022'!A43:I527,5,0)=0,"",(VLOOKUP(A43,'cenník 2022'!A43:I527,5,0)))</f>
        <v>24/480</v>
      </c>
      <c r="F43" s="26">
        <f>IF(VLOOKUP(A43,'cenník 2022'!A43:I527,6,0)=0,"",(VLOOKUP(A43,'cenník 2022'!A43:I527,6,0)))</f>
        <v>6</v>
      </c>
      <c r="G43" s="23">
        <f>IF(VLOOKUP(A43,'cenník 2022'!A43:I527,7,0)=0,"",(VLOOKUP(A43,'cenník 2022'!A43:I527,7,0)))</f>
        <v>3.4</v>
      </c>
      <c r="H43" s="24">
        <f>IF(VLOOKUP(A43,'cenník 2022'!A43:I527,8,0)=0,"",(VLOOKUP(A43,'cenník 2022'!A43:I527,8,0)))</f>
        <v>68</v>
      </c>
      <c r="I43" s="25">
        <f>IF(VLOOKUP(A43,'cenník 2022'!A43:I527,9,0)=0,"",(VLOOKUP(A43,'cenník 2022'!A43:I527,9,0)))</f>
        <v>81.599999999999994</v>
      </c>
    </row>
    <row r="44" spans="1:9">
      <c r="A44" s="27" t="s">
        <v>78</v>
      </c>
      <c r="B44" s="29" t="s">
        <v>77</v>
      </c>
      <c r="C44" s="36" t="s">
        <v>9</v>
      </c>
      <c r="D44" s="115">
        <f>VLOOKUP(A44,'cenník 2022'!A44:I528,4,0)</f>
        <v>20</v>
      </c>
      <c r="E44" s="39" t="str">
        <f>IF(VLOOKUP(A44,'cenník 2022'!A44:I528,5,0)=0,"",(VLOOKUP(A44,'cenník 2022'!A44:I528,5,0)))</f>
        <v>24/480</v>
      </c>
      <c r="F44" s="26">
        <f>IF(VLOOKUP(A44,'cenník 2022'!A44:I528,6,0)=0,"",(VLOOKUP(A44,'cenník 2022'!A44:I528,6,0)))</f>
        <v>5</v>
      </c>
      <c r="G44" s="23">
        <f>IF(VLOOKUP(A44,'cenník 2022'!A44:I528,7,0)=0,"",(VLOOKUP(A44,'cenník 2022'!A44:I528,7,0)))</f>
        <v>3.4</v>
      </c>
      <c r="H44" s="24">
        <f>IF(VLOOKUP(A44,'cenník 2022'!A44:I528,8,0)=0,"",(VLOOKUP(A44,'cenník 2022'!A44:I528,8,0)))</f>
        <v>68</v>
      </c>
      <c r="I44" s="25">
        <f>IF(VLOOKUP(A44,'cenník 2022'!A44:I528,9,0)=0,"",(VLOOKUP(A44,'cenník 2022'!A44:I528,9,0)))</f>
        <v>81.599999999999994</v>
      </c>
    </row>
    <row r="45" spans="1:9">
      <c r="A45" s="27" t="s">
        <v>88</v>
      </c>
      <c r="B45" s="31" t="s">
        <v>89</v>
      </c>
      <c r="C45" s="37" t="s">
        <v>9</v>
      </c>
      <c r="D45" s="115">
        <f>VLOOKUP(A45,'cenník 2022'!A45:I529,4,0)</f>
        <v>5</v>
      </c>
      <c r="E45" s="39" t="str">
        <f>IF(VLOOKUP(A45,'cenník 2022'!A45:I529,5,0)=0,"",(VLOOKUP(A45,'cenník 2022'!A45:I529,5,0)))</f>
        <v/>
      </c>
      <c r="F45" s="26">
        <f>IF(VLOOKUP(A45,'cenník 2022'!A45:I529,6,0)=0,"",(VLOOKUP(A45,'cenník 2022'!A45:I529,6,0)))</f>
        <v>0.4</v>
      </c>
      <c r="G45" s="23">
        <f>IF(VLOOKUP(A45,'cenník 2022'!A45:I529,7,0)=0,"",(VLOOKUP(A45,'cenník 2022'!A45:I529,7,0)))</f>
        <v>10.08</v>
      </c>
      <c r="H45" s="24">
        <f>IF(VLOOKUP(A45,'cenník 2022'!A45:I529,8,0)=0,"",(VLOOKUP(A45,'cenník 2022'!A45:I529,8,0)))</f>
        <v>50.4</v>
      </c>
      <c r="I45" s="25">
        <f>IF(VLOOKUP(A45,'cenník 2022'!A45:I529,9,0)=0,"",(VLOOKUP(A45,'cenník 2022'!A45:I529,9,0)))</f>
        <v>60.48</v>
      </c>
    </row>
    <row r="46" spans="1:9">
      <c r="A46" s="27" t="s">
        <v>90</v>
      </c>
      <c r="B46" s="28" t="s">
        <v>91</v>
      </c>
      <c r="C46" s="35" t="s">
        <v>9</v>
      </c>
      <c r="D46" s="115">
        <f>VLOOKUP(A46,'cenník 2022'!A46:I530,4,0)</f>
        <v>20</v>
      </c>
      <c r="E46" s="39" t="str">
        <f>IF(VLOOKUP(A46,'cenník 2022'!A46:I530,5,0)=0,"",(VLOOKUP(A46,'cenník 2022'!A46:I530,5,0)))</f>
        <v/>
      </c>
      <c r="F46" s="26">
        <f>IF(VLOOKUP(A46,'cenník 2022'!A46:I530,6,0)=0,"",(VLOOKUP(A46,'cenník 2022'!A46:I530,6,0)))</f>
        <v>0.4</v>
      </c>
      <c r="G46" s="23">
        <f>IF(VLOOKUP(A46,'cenník 2022'!A46:I530,7,0)=0,"",(VLOOKUP(A46,'cenník 2022'!A46:I530,7,0)))</f>
        <v>9.5</v>
      </c>
      <c r="H46" s="24">
        <f>IF(VLOOKUP(A46,'cenník 2022'!A46:I530,8,0)=0,"",(VLOOKUP(A46,'cenník 2022'!A46:I530,8,0)))</f>
        <v>190</v>
      </c>
      <c r="I46" s="25">
        <f>IF(VLOOKUP(A46,'cenník 2022'!A46:I530,9,0)=0,"",(VLOOKUP(A46,'cenník 2022'!A46:I530,9,0)))</f>
        <v>228</v>
      </c>
    </row>
    <row r="47" spans="1:9">
      <c r="A47" s="27" t="s">
        <v>92</v>
      </c>
      <c r="B47" s="28" t="s">
        <v>93</v>
      </c>
      <c r="C47" s="36" t="s">
        <v>9</v>
      </c>
      <c r="D47" s="115">
        <f>VLOOKUP(A47,'cenník 2022'!A47:I531,4,0)</f>
        <v>5</v>
      </c>
      <c r="E47" s="39" t="str">
        <f>IF(VLOOKUP(A47,'cenník 2022'!A47:I531,5,0)=0,"",(VLOOKUP(A47,'cenník 2022'!A47:I531,5,0)))</f>
        <v/>
      </c>
      <c r="F47" s="26">
        <f>IF(VLOOKUP(A47,'cenník 2022'!A47:I531,6,0)=0,"",(VLOOKUP(A47,'cenník 2022'!A47:I531,6,0)))</f>
        <v>0.2</v>
      </c>
      <c r="G47" s="23">
        <f>IF(VLOOKUP(A47,'cenník 2022'!A47:I531,7,0)=0,"",(VLOOKUP(A47,'cenník 2022'!A47:I531,7,0)))</f>
        <v>9.66</v>
      </c>
      <c r="H47" s="24">
        <f>IF(VLOOKUP(A47,'cenník 2022'!A47:I531,8,0)=0,"",(VLOOKUP(A47,'cenník 2022'!A47:I531,8,0)))</f>
        <v>48.3</v>
      </c>
      <c r="I47" s="25">
        <f>IF(VLOOKUP(A47,'cenník 2022'!A47:I531,9,0)=0,"",(VLOOKUP(A47,'cenník 2022'!A47:I531,9,0)))</f>
        <v>57.959999999999994</v>
      </c>
    </row>
    <row r="48" spans="1:9">
      <c r="A48" s="27" t="s">
        <v>94</v>
      </c>
      <c r="B48" s="29" t="s">
        <v>95</v>
      </c>
      <c r="C48" s="36" t="s">
        <v>9</v>
      </c>
      <c r="D48" s="115">
        <f>VLOOKUP(A48,'cenník 2022'!A48:I532,4,0)</f>
        <v>20</v>
      </c>
      <c r="E48" s="39" t="str">
        <f>IF(VLOOKUP(A48,'cenník 2022'!A48:I532,5,0)=0,"",(VLOOKUP(A48,'cenník 2022'!A48:I532,5,0)))</f>
        <v>32/640</v>
      </c>
      <c r="F48" s="26">
        <f>IF(VLOOKUP(A48,'cenník 2022'!A48:I532,6,0)=0,"",(VLOOKUP(A48,'cenník 2022'!A48:I532,6,0)))</f>
        <v>2.8</v>
      </c>
      <c r="G48" s="23">
        <f>IF(VLOOKUP(A48,'cenník 2022'!A48:I532,7,0)=0,"",(VLOOKUP(A48,'cenník 2022'!A48:I532,7,0)))</f>
        <v>5.56</v>
      </c>
      <c r="H48" s="24">
        <f>IF(VLOOKUP(A48,'cenník 2022'!A48:I532,8,0)=0,"",(VLOOKUP(A48,'cenník 2022'!A48:I532,8,0)))</f>
        <v>111.19999999999999</v>
      </c>
      <c r="I48" s="25">
        <f>IF(VLOOKUP(A48,'cenník 2022'!A48:I532,9,0)=0,"",(VLOOKUP(A48,'cenník 2022'!A48:I532,9,0)))</f>
        <v>133.43999999999997</v>
      </c>
    </row>
    <row r="49" spans="1:167">
      <c r="A49" s="27" t="s">
        <v>97</v>
      </c>
      <c r="B49" s="30" t="s">
        <v>98</v>
      </c>
      <c r="C49" s="36" t="s">
        <v>9</v>
      </c>
      <c r="D49" s="115">
        <f>VLOOKUP(A49,'cenník 2022'!A49:I533,4,0)</f>
        <v>20</v>
      </c>
      <c r="E49" s="39" t="str">
        <f>IF(VLOOKUP(A49,'cenník 2022'!A49:I533,5,0)=0,"",(VLOOKUP(A49,'cenník 2022'!A49:I533,5,0)))</f>
        <v>32/640</v>
      </c>
      <c r="F49" s="26">
        <f>IF(VLOOKUP(A49,'cenník 2022'!A49:I533,6,0)=0,"",(VLOOKUP(A49,'cenník 2022'!A49:I533,6,0)))</f>
        <v>3.5</v>
      </c>
      <c r="G49" s="23">
        <f>IF(VLOOKUP(A49,'cenník 2022'!A49:I533,7,0)=0,"",(VLOOKUP(A49,'cenník 2022'!A49:I533,7,0)))</f>
        <v>5.56</v>
      </c>
      <c r="H49" s="24">
        <f>IF(VLOOKUP(A49,'cenník 2022'!A49:I533,8,0)=0,"",(VLOOKUP(A49,'cenník 2022'!A49:I533,8,0)))</f>
        <v>111.19999999999999</v>
      </c>
      <c r="I49" s="25">
        <f>IF(VLOOKUP(A49,'cenník 2022'!A49:I533,9,0)=0,"",(VLOOKUP(A49,'cenník 2022'!A49:I533,9,0)))</f>
        <v>133.43999999999997</v>
      </c>
    </row>
    <row r="50" spans="1:167">
      <c r="A50" s="27" t="s">
        <v>99</v>
      </c>
      <c r="B50" s="28" t="s">
        <v>100</v>
      </c>
      <c r="C50" s="35" t="s">
        <v>9</v>
      </c>
      <c r="D50" s="115">
        <f>VLOOKUP(A50,'cenník 2022'!A50:I534,4,0)</f>
        <v>25</v>
      </c>
      <c r="E50" s="39" t="str">
        <f>IF(VLOOKUP(A50,'cenník 2022'!A50:I534,5,0)=0,"",(VLOOKUP(A50,'cenník 2022'!A50:I534,5,0)))</f>
        <v>24/600</v>
      </c>
      <c r="F50" s="26" t="str">
        <f>IF(VLOOKUP(A50,'cenník 2022'!A50:I534,6,0)=0,"",(VLOOKUP(A50,'cenník 2022'!A50:I534,6,0)))</f>
        <v xml:space="preserve">2 - 2,5 </v>
      </c>
      <c r="G50" s="23">
        <f>IF(VLOOKUP(A50,'cenník 2022'!A50:I534,7,0)=0,"",(VLOOKUP(A50,'cenník 2022'!A50:I534,7,0)))</f>
        <v>4.59</v>
      </c>
      <c r="H50" s="24">
        <f>IF(VLOOKUP(A50,'cenník 2022'!A50:I534,8,0)=0,"",(VLOOKUP(A50,'cenník 2022'!A50:I534,8,0)))</f>
        <v>114.75</v>
      </c>
      <c r="I50" s="25">
        <f>IF(VLOOKUP(A50,'cenník 2022'!A50:I534,9,0)=0,"",(VLOOKUP(A50,'cenník 2022'!A50:I534,9,0)))</f>
        <v>137.69999999999999</v>
      </c>
    </row>
    <row r="51" spans="1:167">
      <c r="A51" s="27" t="s">
        <v>103</v>
      </c>
      <c r="B51" s="31" t="s">
        <v>104</v>
      </c>
      <c r="C51" s="37" t="s">
        <v>9</v>
      </c>
      <c r="D51" s="115">
        <f>VLOOKUP(A51,'cenník 2022'!A51:I535,4,0)</f>
        <v>25</v>
      </c>
      <c r="E51" s="39" t="str">
        <f>IF(VLOOKUP(A51,'cenník 2022'!A51:I535,5,0)=0,"",(VLOOKUP(A51,'cenník 2022'!A51:I535,5,0)))</f>
        <v>24/600</v>
      </c>
      <c r="F51" s="26" t="str">
        <f>IF(VLOOKUP(A51,'cenník 2022'!A51:I535,6,0)=0,"",(VLOOKUP(A51,'cenník 2022'!A51:I535,6,0)))</f>
        <v>2,5 až 3,0</v>
      </c>
      <c r="G51" s="23">
        <f>IF(VLOOKUP(A51,'cenník 2022'!A51:I535,7,0)=0,"",(VLOOKUP(A51,'cenník 2022'!A51:I535,7,0)))</f>
        <v>3.99</v>
      </c>
      <c r="H51" s="24">
        <f>IF(VLOOKUP(A51,'cenník 2022'!A51:I535,8,0)=0,"",(VLOOKUP(A51,'cenník 2022'!A51:I535,8,0)))</f>
        <v>99.75</v>
      </c>
      <c r="I51" s="25">
        <f>IF(VLOOKUP(A51,'cenník 2022'!A51:I535,9,0)=0,"",(VLOOKUP(A51,'cenník 2022'!A51:I535,9,0)))</f>
        <v>119.69999999999999</v>
      </c>
    </row>
    <row r="52" spans="1:167">
      <c r="A52" s="27" t="s">
        <v>106</v>
      </c>
      <c r="B52" s="28" t="s">
        <v>107</v>
      </c>
      <c r="C52" s="36" t="s">
        <v>9</v>
      </c>
      <c r="D52" s="115">
        <f>VLOOKUP(A52,'cenník 2022'!A52:I536,4,0)</f>
        <v>25</v>
      </c>
      <c r="E52" s="39" t="str">
        <f>IF(VLOOKUP(A52,'cenník 2022'!A52:I536,5,0)=0,"",(VLOOKUP(A52,'cenník 2022'!A52:I536,5,0)))</f>
        <v>24/600</v>
      </c>
      <c r="F52" s="26" t="str">
        <f>IF(VLOOKUP(A52,'cenník 2022'!A52:I536,6,0)=0,"",(VLOOKUP(A52,'cenník 2022'!A52:I536,6,0)))</f>
        <v xml:space="preserve">2 - 2,5 </v>
      </c>
      <c r="G52" s="23">
        <f>IF(VLOOKUP(A52,'cenník 2022'!A52:I536,7,0)=0,"",(VLOOKUP(A52,'cenník 2022'!A52:I536,7,0)))</f>
        <v>4.07</v>
      </c>
      <c r="H52" s="24">
        <f>IF(VLOOKUP(A52,'cenník 2022'!A52:I536,8,0)=0,"",(VLOOKUP(A52,'cenník 2022'!A52:I536,8,0)))</f>
        <v>101.75</v>
      </c>
      <c r="I52" s="25">
        <f>IF(VLOOKUP(A52,'cenník 2022'!A52:I536,9,0)=0,"",(VLOOKUP(A52,'cenník 2022'!A52:I536,9,0)))</f>
        <v>122.1</v>
      </c>
    </row>
    <row r="53" spans="1:167">
      <c r="A53" s="27" t="s">
        <v>108</v>
      </c>
      <c r="B53" s="28" t="s">
        <v>109</v>
      </c>
      <c r="C53" s="36" t="s">
        <v>9</v>
      </c>
      <c r="D53" s="115">
        <f>VLOOKUP(A53,'cenník 2022'!A53:I537,4,0)</f>
        <v>25</v>
      </c>
      <c r="E53" s="39" t="str">
        <f>IF(VLOOKUP(A53,'cenník 2022'!A53:I537,5,0)=0,"",(VLOOKUP(A53,'cenník 2022'!A53:I537,5,0)))</f>
        <v>16/400</v>
      </c>
      <c r="F53" s="26">
        <f>IF(VLOOKUP(A53,'cenník 2022'!A53:I537,6,0)=0,"",(VLOOKUP(A53,'cenník 2022'!A53:I537,6,0)))</f>
        <v>2.5</v>
      </c>
      <c r="G53" s="23">
        <f>IF(VLOOKUP(A53,'cenník 2022'!A53:I537,7,0)=0,"",(VLOOKUP(A53,'cenník 2022'!A53:I537,7,0)))</f>
        <v>2.8</v>
      </c>
      <c r="H53" s="24">
        <f>IF(VLOOKUP(A53,'cenník 2022'!A53:I537,8,0)=0,"",(VLOOKUP(A53,'cenník 2022'!A53:I537,8,0)))</f>
        <v>70</v>
      </c>
      <c r="I53" s="25">
        <f>IF(VLOOKUP(A53,'cenník 2022'!A53:I537,9,0)=0,"",(VLOOKUP(A53,'cenník 2022'!A53:I537,9,0)))</f>
        <v>84</v>
      </c>
    </row>
    <row r="54" spans="1:167">
      <c r="A54" s="27" t="s">
        <v>110</v>
      </c>
      <c r="B54" s="29" t="s">
        <v>109</v>
      </c>
      <c r="C54" s="36" t="s">
        <v>9</v>
      </c>
      <c r="D54" s="115">
        <f>VLOOKUP(A54,'cenník 2022'!A54:I538,4,0)</f>
        <v>25</v>
      </c>
      <c r="E54" s="39" t="str">
        <f>IF(VLOOKUP(A54,'cenník 2022'!A54:I538,5,0)=0,"",(VLOOKUP(A54,'cenník 2022'!A54:I538,5,0)))</f>
        <v>16/400</v>
      </c>
      <c r="F54" s="26">
        <f>IF(VLOOKUP(A54,'cenník 2022'!A54:I538,6,0)=0,"",(VLOOKUP(A54,'cenník 2022'!A54:I538,6,0)))</f>
        <v>2.5</v>
      </c>
      <c r="G54" s="23">
        <f>IF(VLOOKUP(A54,'cenník 2022'!A54:I538,7,0)=0,"",(VLOOKUP(A54,'cenník 2022'!A54:I538,7,0)))</f>
        <v>3.2</v>
      </c>
      <c r="H54" s="24">
        <f>IF(VLOOKUP(A54,'cenník 2022'!A54:I538,8,0)=0,"",(VLOOKUP(A54,'cenník 2022'!A54:I538,8,0)))</f>
        <v>80</v>
      </c>
      <c r="I54" s="25">
        <f>IF(VLOOKUP(A54,'cenník 2022'!A54:I538,9,0)=0,"",(VLOOKUP(A54,'cenník 2022'!A54:I538,9,0)))</f>
        <v>96</v>
      </c>
    </row>
    <row r="55" spans="1:167">
      <c r="A55" s="27" t="s">
        <v>111</v>
      </c>
      <c r="B55" s="30" t="s">
        <v>112</v>
      </c>
      <c r="C55" s="36" t="s">
        <v>74</v>
      </c>
      <c r="D55" s="115">
        <f>VLOOKUP(A55,'cenník 2022'!A55:I539,4,0)</f>
        <v>50</v>
      </c>
      <c r="E55" s="39" t="str">
        <f>IF(VLOOKUP(A55,'cenník 2022'!A55:I539,5,0)=0,"",(VLOOKUP(A55,'cenník 2022'!A55:I539,5,0)))</f>
        <v/>
      </c>
      <c r="F55" s="26" t="str">
        <f>IF(VLOOKUP(A55,'cenník 2022'!A55:I539,6,0)=0,"",(VLOOKUP(A55,'cenník 2022'!A55:I539,6,0)))</f>
        <v/>
      </c>
      <c r="G55" s="23">
        <f>IF(VLOOKUP(A55,'cenník 2022'!A55:I539,7,0)=0,"",(VLOOKUP(A55,'cenník 2022'!A55:I539,7,0)))</f>
        <v>16.5</v>
      </c>
      <c r="H55" s="24">
        <f>IF(VLOOKUP(A55,'cenník 2022'!A55:I539,8,0)=0,"",(VLOOKUP(A55,'cenník 2022'!A55:I539,8,0)))</f>
        <v>16.5</v>
      </c>
      <c r="I55" s="25">
        <f>IF(VLOOKUP(A55,'cenník 2022'!A55:I539,9,0)=0,"",(VLOOKUP(A55,'cenník 2022'!A55:I539,9,0)))</f>
        <v>19.8</v>
      </c>
    </row>
    <row r="56" spans="1:167">
      <c r="A56" s="27" t="s">
        <v>113</v>
      </c>
      <c r="B56" s="28" t="s">
        <v>114</v>
      </c>
      <c r="C56" s="35" t="s">
        <v>74</v>
      </c>
      <c r="D56" s="115">
        <f>VLOOKUP(A56,'cenník 2022'!A56:I540,4,0)</f>
        <v>50</v>
      </c>
      <c r="E56" s="39" t="str">
        <f>IF(VLOOKUP(A56,'cenník 2022'!A56:I540,5,0)=0,"",(VLOOKUP(A56,'cenník 2022'!A56:I540,5,0)))</f>
        <v/>
      </c>
      <c r="F56" s="26" t="str">
        <f>IF(VLOOKUP(A56,'cenník 2022'!A56:I540,6,0)=0,"",(VLOOKUP(A56,'cenník 2022'!A56:I540,6,0)))</f>
        <v/>
      </c>
      <c r="G56" s="23">
        <f>IF(VLOOKUP(A56,'cenník 2022'!A56:I540,7,0)=0,"",(VLOOKUP(A56,'cenník 2022'!A56:I540,7,0)))</f>
        <v>16.5</v>
      </c>
      <c r="H56" s="24">
        <f>IF(VLOOKUP(A56,'cenník 2022'!A56:I540,8,0)=0,"",(VLOOKUP(A56,'cenník 2022'!A56:I540,8,0)))</f>
        <v>16.5</v>
      </c>
      <c r="I56" s="25">
        <f>IF(VLOOKUP(A56,'cenník 2022'!A56:I540,9,0)=0,"",(VLOOKUP(A56,'cenník 2022'!A56:I540,9,0)))</f>
        <v>19.8</v>
      </c>
    </row>
    <row r="57" spans="1:167">
      <c r="A57" s="27" t="s">
        <v>115</v>
      </c>
      <c r="B57" s="31" t="s">
        <v>116</v>
      </c>
      <c r="C57" s="37" t="s">
        <v>74</v>
      </c>
      <c r="D57" s="115">
        <f>VLOOKUP(A57,'cenník 2022'!A57:I541,4,0)</f>
        <v>1</v>
      </c>
      <c r="E57" s="39" t="str">
        <f>IF(VLOOKUP(A57,'cenník 2022'!A57:I541,5,0)=0,"",(VLOOKUP(A57,'cenník 2022'!A57:I541,5,0)))</f>
        <v/>
      </c>
      <c r="F57" s="26" t="str">
        <f>IF(VLOOKUP(A57,'cenník 2022'!A57:I541,6,0)=0,"",(VLOOKUP(A57,'cenník 2022'!A57:I541,6,0)))</f>
        <v/>
      </c>
      <c r="G57" s="23">
        <f>IF(VLOOKUP(A57,'cenník 2022'!A57:I541,7,0)=0,"",(VLOOKUP(A57,'cenník 2022'!A57:I541,7,0)))</f>
        <v>27</v>
      </c>
      <c r="H57" s="24">
        <f>IF(VLOOKUP(A57,'cenník 2022'!A57:I541,8,0)=0,"",(VLOOKUP(A57,'cenník 2022'!A57:I541,8,0)))</f>
        <v>27</v>
      </c>
      <c r="I57" s="25">
        <f>IF(VLOOKUP(A57,'cenník 2022'!A57:I541,9,0)=0,"",(VLOOKUP(A57,'cenník 2022'!A57:I541,9,0)))</f>
        <v>32.4</v>
      </c>
    </row>
    <row r="58" spans="1:167">
      <c r="A58" s="27" t="s">
        <v>117</v>
      </c>
      <c r="B58" s="28" t="s">
        <v>118</v>
      </c>
      <c r="C58" s="36" t="s">
        <v>9</v>
      </c>
      <c r="D58" s="115">
        <f>VLOOKUP(A58,'cenník 2022'!A58:I542,4,0)</f>
        <v>5</v>
      </c>
      <c r="E58" s="39" t="str">
        <f>IF(VLOOKUP(A58,'cenník 2022'!A58:I542,5,0)=0,"",(VLOOKUP(A58,'cenník 2022'!A58:I542,5,0)))</f>
        <v>80/400</v>
      </c>
      <c r="F58" s="26">
        <f>IF(VLOOKUP(A58,'cenník 2022'!A58:I542,6,0)=0,"",(VLOOKUP(A58,'cenník 2022'!A58:I542,6,0)))</f>
        <v>0.4</v>
      </c>
      <c r="G58" s="23">
        <f>IF(VLOOKUP(A58,'cenník 2022'!A58:I542,7,0)=0,"",(VLOOKUP(A58,'cenník 2022'!A58:I542,7,0)))</f>
        <v>10.6</v>
      </c>
      <c r="H58" s="24">
        <f>IF(VLOOKUP(A58,'cenník 2022'!A58:I542,8,0)=0,"",(VLOOKUP(A58,'cenník 2022'!A58:I542,8,0)))</f>
        <v>53</v>
      </c>
      <c r="I58" s="25">
        <f>IF(VLOOKUP(A58,'cenník 2022'!A58:I542,9,0)=0,"",(VLOOKUP(A58,'cenník 2022'!A58:I542,9,0)))</f>
        <v>63.599999999999994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</row>
    <row r="59" spans="1:167">
      <c r="A59" s="27" t="s">
        <v>120</v>
      </c>
      <c r="B59" s="32" t="s">
        <v>121</v>
      </c>
      <c r="C59" s="36" t="s">
        <v>9</v>
      </c>
      <c r="D59" s="115">
        <f>VLOOKUP(A59,'cenník 2022'!A59:I543,4,0)</f>
        <v>5</v>
      </c>
      <c r="E59" s="39" t="str">
        <f>IF(VLOOKUP(A59,'cenník 2022'!A59:I543,5,0)=0,"",(VLOOKUP(A59,'cenník 2022'!A59:I543,5,0)))</f>
        <v>80/400</v>
      </c>
      <c r="F59" s="26">
        <f>IF(VLOOKUP(A59,'cenník 2022'!A59:I543,6,0)=0,"",(VLOOKUP(A59,'cenník 2022'!A59:I543,6,0)))</f>
        <v>0.3</v>
      </c>
      <c r="G59" s="23">
        <f>IF(VLOOKUP(A59,'cenník 2022'!A59:I543,7,0)=0,"",(VLOOKUP(A59,'cenník 2022'!A59:I543,7,0)))</f>
        <v>10.6</v>
      </c>
      <c r="H59" s="24">
        <f>IF(VLOOKUP(A59,'cenník 2022'!A59:I543,8,0)=0,"",(VLOOKUP(A59,'cenník 2022'!A59:I543,8,0)))</f>
        <v>53</v>
      </c>
      <c r="I59" s="25">
        <f>IF(VLOOKUP(A59,'cenník 2022'!A59:I543,9,0)=0,"",(VLOOKUP(A59,'cenník 2022'!A59:I543,9,0)))</f>
        <v>63.599999999999994</v>
      </c>
    </row>
    <row r="60" spans="1:167">
      <c r="A60" s="27" t="s">
        <v>122</v>
      </c>
      <c r="B60" s="31" t="s">
        <v>123</v>
      </c>
      <c r="C60" s="37" t="s">
        <v>9</v>
      </c>
      <c r="D60" s="115">
        <f>VLOOKUP(A60,'cenník 2022'!A60:I544,4,0)</f>
        <v>5</v>
      </c>
      <c r="E60" s="39" t="str">
        <f>IF(VLOOKUP(A60,'cenník 2022'!A60:I544,5,0)=0,"",(VLOOKUP(A60,'cenník 2022'!A60:I544,5,0)))</f>
        <v>80/400</v>
      </c>
      <c r="F60" s="26">
        <f>IF(VLOOKUP(A60,'cenník 2022'!A60:I544,6,0)=0,"",(VLOOKUP(A60,'cenník 2022'!A60:I544,6,0)))</f>
        <v>0.4</v>
      </c>
      <c r="G60" s="23">
        <f>IF(VLOOKUP(A60,'cenník 2022'!A60:I544,7,0)=0,"",(VLOOKUP(A60,'cenník 2022'!A60:I544,7,0)))</f>
        <v>10.6</v>
      </c>
      <c r="H60" s="24">
        <f>IF(VLOOKUP(A60,'cenník 2022'!A60:I544,8,0)=0,"",(VLOOKUP(A60,'cenník 2022'!A60:I544,8,0)))</f>
        <v>53</v>
      </c>
      <c r="I60" s="25">
        <f>IF(VLOOKUP(A60,'cenník 2022'!A60:I544,9,0)=0,"",(VLOOKUP(A60,'cenník 2022'!A60:I544,9,0)))</f>
        <v>63.599999999999994</v>
      </c>
    </row>
    <row r="61" spans="1:167">
      <c r="A61" s="27" t="s">
        <v>124</v>
      </c>
      <c r="B61" s="28" t="s">
        <v>125</v>
      </c>
      <c r="C61" s="35" t="s">
        <v>9</v>
      </c>
      <c r="D61" s="115">
        <f>VLOOKUP(A61,'cenník 2022'!A61:I545,4,0)</f>
        <v>5</v>
      </c>
      <c r="E61" s="39" t="str">
        <f>IF(VLOOKUP(A61,'cenník 2022'!A61:I545,5,0)=0,"",(VLOOKUP(A61,'cenník 2022'!A61:I545,5,0)))</f>
        <v>80/400</v>
      </c>
      <c r="F61" s="26">
        <f>IF(VLOOKUP(A61,'cenník 2022'!A61:I545,6,0)=0,"",(VLOOKUP(A61,'cenník 2022'!A61:I545,6,0)))</f>
        <v>0.3</v>
      </c>
      <c r="G61" s="23">
        <f>IF(VLOOKUP(A61,'cenník 2022'!A61:I545,7,0)=0,"",(VLOOKUP(A61,'cenník 2022'!A61:I545,7,0)))</f>
        <v>10.6</v>
      </c>
      <c r="H61" s="24">
        <f>IF(VLOOKUP(A61,'cenník 2022'!A61:I545,8,0)=0,"",(VLOOKUP(A61,'cenník 2022'!A61:I545,8,0)))</f>
        <v>53</v>
      </c>
      <c r="I61" s="25">
        <f>IF(VLOOKUP(A61,'cenník 2022'!A61:I545,9,0)=0,"",(VLOOKUP(A61,'cenník 2022'!A61:I545,9,0)))</f>
        <v>63.599999999999994</v>
      </c>
    </row>
    <row r="62" spans="1:167">
      <c r="A62" s="27" t="s">
        <v>126</v>
      </c>
      <c r="B62" s="29" t="s">
        <v>127</v>
      </c>
      <c r="C62" s="36" t="s">
        <v>9</v>
      </c>
      <c r="D62" s="115">
        <f>VLOOKUP(A62,'cenník 2022'!A62:I546,4,0)</f>
        <v>25</v>
      </c>
      <c r="E62" s="39" t="str">
        <f>IF(VLOOKUP(A62,'cenník 2022'!A62:I546,5,0)=0,"",(VLOOKUP(A62,'cenník 2022'!A62:I546,5,0)))</f>
        <v>42/1050</v>
      </c>
      <c r="F62" s="26">
        <f>IF(VLOOKUP(A62,'cenník 2022'!A62:I546,6,0)=0,"",(VLOOKUP(A62,'cenník 2022'!A62:I546,6,0)))</f>
        <v>2.7</v>
      </c>
      <c r="G62" s="23">
        <f>IF(VLOOKUP(A62,'cenník 2022'!A62:I546,7,0)=0,"",(VLOOKUP(A62,'cenník 2022'!A62:I546,7,0)))</f>
        <v>0.82499999999999996</v>
      </c>
      <c r="H62" s="24">
        <f>IF(VLOOKUP(A62,'cenník 2022'!A62:I546,8,0)=0,"",(VLOOKUP(A62,'cenník 2022'!A62:I546,8,0)))</f>
        <v>20.625</v>
      </c>
      <c r="I62" s="25">
        <f>IF(VLOOKUP(A62,'cenník 2022'!A62:I546,9,0)=0,"",(VLOOKUP(A62,'cenník 2022'!A62:I546,9,0)))</f>
        <v>24.75</v>
      </c>
    </row>
    <row r="63" spans="1:167">
      <c r="A63" s="27" t="s">
        <v>128</v>
      </c>
      <c r="B63" s="30" t="s">
        <v>129</v>
      </c>
      <c r="C63" s="36" t="s">
        <v>9</v>
      </c>
      <c r="D63" s="115">
        <f>VLOOKUP(A63,'cenník 2022'!A63:I547,4,0)</f>
        <v>25</v>
      </c>
      <c r="E63" s="39" t="str">
        <f>IF(VLOOKUP(A63,'cenník 2022'!A63:I547,5,0)=0,"",(VLOOKUP(A63,'cenník 2022'!A63:I547,5,0)))</f>
        <v>36/900</v>
      </c>
      <c r="F63" s="26">
        <f>IF(VLOOKUP(A63,'cenník 2022'!A63:I547,6,0)=0,"",(VLOOKUP(A63,'cenník 2022'!A63:I547,6,0)))</f>
        <v>2.7</v>
      </c>
      <c r="G63" s="23">
        <f>IF(VLOOKUP(A63,'cenník 2022'!A63:I547,7,0)=0,"",(VLOOKUP(A63,'cenník 2022'!A63:I547,7,0)))</f>
        <v>1.0900000000000001</v>
      </c>
      <c r="H63" s="24">
        <f>IF(VLOOKUP(A63,'cenník 2022'!A63:I547,8,0)=0,"",(VLOOKUP(A63,'cenník 2022'!A63:I547,8,0)))</f>
        <v>27.250000000000004</v>
      </c>
      <c r="I63" s="25">
        <f>IF(VLOOKUP(A63,'cenník 2022'!A63:I547,9,0)=0,"",(VLOOKUP(A63,'cenník 2022'!A63:I547,9,0)))</f>
        <v>32.700000000000003</v>
      </c>
    </row>
    <row r="64" spans="1:167">
      <c r="A64" s="27" t="s">
        <v>131</v>
      </c>
      <c r="B64" s="28" t="s">
        <v>132</v>
      </c>
      <c r="C64" s="35" t="s">
        <v>9</v>
      </c>
      <c r="D64" s="115">
        <f>VLOOKUP(A64,'cenník 2022'!A64:I548,4,0)</f>
        <v>25</v>
      </c>
      <c r="E64" s="39" t="str">
        <f>IF(VLOOKUP(A64,'cenník 2022'!A64:I548,5,0)=0,"",(VLOOKUP(A64,'cenník 2022'!A64:I548,5,0)))</f>
        <v>36/900</v>
      </c>
      <c r="F64" s="26">
        <f>IF(VLOOKUP(A64,'cenník 2022'!A64:I548,6,0)=0,"",(VLOOKUP(A64,'cenník 2022'!A64:I548,6,0)))</f>
        <v>3</v>
      </c>
      <c r="G64" s="23">
        <f>IF(VLOOKUP(A64,'cenník 2022'!A64:I548,7,0)=0,"",(VLOOKUP(A64,'cenník 2022'!A64:I548,7,0)))</f>
        <v>1.0900000000000001</v>
      </c>
      <c r="H64" s="24">
        <f>IF(VLOOKUP(A64,'cenník 2022'!A64:I548,8,0)=0,"",(VLOOKUP(A64,'cenník 2022'!A64:I548,8,0)))</f>
        <v>27.250000000000004</v>
      </c>
      <c r="I64" s="25">
        <f>IF(VLOOKUP(A64,'cenník 2022'!A64:I548,9,0)=0,"",(VLOOKUP(A64,'cenník 2022'!A64:I548,9,0)))</f>
        <v>32.700000000000003</v>
      </c>
    </row>
    <row r="65" spans="1:9">
      <c r="A65" s="27" t="s">
        <v>133</v>
      </c>
      <c r="B65" s="31" t="s">
        <v>134</v>
      </c>
      <c r="C65" s="37" t="s">
        <v>9</v>
      </c>
      <c r="D65" s="115">
        <f>VLOOKUP(A65,'cenník 2022'!A65:I549,4,0)</f>
        <v>25</v>
      </c>
      <c r="E65" s="39" t="str">
        <f>IF(VLOOKUP(A65,'cenník 2022'!A65:I549,5,0)=0,"",(VLOOKUP(A65,'cenník 2022'!A65:I549,5,0)))</f>
        <v>36/900</v>
      </c>
      <c r="F65" s="26">
        <f>IF(VLOOKUP(A65,'cenník 2022'!A65:I549,6,0)=0,"",(VLOOKUP(A65,'cenník 2022'!A65:I549,6,0)))</f>
        <v>3.7</v>
      </c>
      <c r="G65" s="23">
        <f>IF(VLOOKUP(A65,'cenník 2022'!A65:I549,7,0)=0,"",(VLOOKUP(A65,'cenník 2022'!A65:I549,7,0)))</f>
        <v>1.0900000000000001</v>
      </c>
      <c r="H65" s="24">
        <f>IF(VLOOKUP(A65,'cenník 2022'!A65:I549,8,0)=0,"",(VLOOKUP(A65,'cenník 2022'!A65:I549,8,0)))</f>
        <v>27.250000000000004</v>
      </c>
      <c r="I65" s="25">
        <f>IF(VLOOKUP(A65,'cenník 2022'!A65:I549,9,0)=0,"",(VLOOKUP(A65,'cenník 2022'!A65:I549,9,0)))</f>
        <v>32.700000000000003</v>
      </c>
    </row>
    <row r="66" spans="1:9">
      <c r="A66" s="27" t="s">
        <v>135</v>
      </c>
      <c r="B66" s="28" t="s">
        <v>136</v>
      </c>
      <c r="C66" s="36" t="s">
        <v>9</v>
      </c>
      <c r="D66" s="115">
        <f>VLOOKUP(A66,'cenník 2022'!A66:I550,4,0)</f>
        <v>5</v>
      </c>
      <c r="E66" s="39" t="str">
        <f>IF(VLOOKUP(A66,'cenník 2022'!A66:I550,5,0)=0,"",(VLOOKUP(A66,'cenník 2022'!A66:I550,5,0)))</f>
        <v>54/270</v>
      </c>
      <c r="F66" s="26" t="str">
        <f>IF(VLOOKUP(A66,'cenník 2022'!A66:I550,6,0)=0,"",(VLOOKUP(A66,'cenník 2022'!A66:I550,6,0)))</f>
        <v>0,4/2 nátery</v>
      </c>
      <c r="G66" s="23">
        <f>IF(VLOOKUP(A66,'cenník 2022'!A66:I550,7,0)=0,"",(VLOOKUP(A66,'cenník 2022'!A66:I550,7,0)))</f>
        <v>7.36</v>
      </c>
      <c r="H66" s="24">
        <f>IF(VLOOKUP(A66,'cenník 2022'!A66:I550,8,0)=0,"",(VLOOKUP(A66,'cenník 2022'!A66:I550,8,0)))</f>
        <v>36.800000000000004</v>
      </c>
      <c r="I66" s="25">
        <f>IF(VLOOKUP(A66,'cenník 2022'!A66:I550,9,0)=0,"",(VLOOKUP(A66,'cenník 2022'!A66:I550,9,0)))</f>
        <v>44.160000000000004</v>
      </c>
    </row>
    <row r="67" spans="1:9">
      <c r="A67" s="27" t="s">
        <v>139</v>
      </c>
      <c r="B67" s="28" t="s">
        <v>136</v>
      </c>
      <c r="C67" s="35" t="s">
        <v>9</v>
      </c>
      <c r="D67" s="115">
        <f>VLOOKUP(A67,'cenník 2022'!A67:I551,4,0)</f>
        <v>5</v>
      </c>
      <c r="E67" s="39" t="str">
        <f>IF(VLOOKUP(A67,'cenník 2022'!A67:I551,5,0)=0,"",(VLOOKUP(A67,'cenník 2022'!A67:I551,5,0)))</f>
        <v>54/270</v>
      </c>
      <c r="F67" s="26" t="str">
        <f>IF(VLOOKUP(A67,'cenník 2022'!A67:I551,6,0)=0,"",(VLOOKUP(A67,'cenník 2022'!A67:I551,6,0)))</f>
        <v>0,4/2 nátery</v>
      </c>
      <c r="G67" s="23">
        <f>IF(VLOOKUP(A67,'cenník 2022'!A67:I551,7,0)=0,"",(VLOOKUP(A67,'cenník 2022'!A67:I551,7,0)))</f>
        <v>11.36</v>
      </c>
      <c r="H67" s="24">
        <f>IF(VLOOKUP(A67,'cenník 2022'!A67:I551,8,0)=0,"",(VLOOKUP(A67,'cenník 2022'!A67:I551,8,0)))</f>
        <v>56.8</v>
      </c>
      <c r="I67" s="25">
        <f>IF(VLOOKUP(A67,'cenník 2022'!A67:I551,9,0)=0,"",(VLOOKUP(A67,'cenník 2022'!A67:I551,9,0)))</f>
        <v>68.16</v>
      </c>
    </row>
    <row r="68" spans="1:9">
      <c r="A68" s="27" t="s">
        <v>910</v>
      </c>
      <c r="B68" s="28" t="s">
        <v>136</v>
      </c>
      <c r="C68" s="35" t="s">
        <v>9</v>
      </c>
      <c r="D68" s="115">
        <f>VLOOKUP(A68,'cenník 2022'!A68:I552,4,0)</f>
        <v>16</v>
      </c>
      <c r="E68" s="39" t="str">
        <f>IF(VLOOKUP(A68,'cenník 2022'!A68:I552,5,0)=0,"",(VLOOKUP(A68,'cenník 2022'!A68:I552,5,0)))</f>
        <v>24/384</v>
      </c>
      <c r="F68" s="26" t="str">
        <f>IF(VLOOKUP(A68,'cenník 2022'!A68:I552,6,0)=0,"",(VLOOKUP(A68,'cenník 2022'!A68:I552,6,0)))</f>
        <v>0,4/2 nátery</v>
      </c>
      <c r="G68" s="23">
        <f>IF(VLOOKUP(A68,'cenník 2022'!A68:I552,7,0)=0,"",(VLOOKUP(A68,'cenník 2022'!A68:I552,7,0)))</f>
        <v>6.7</v>
      </c>
      <c r="H68" s="24">
        <f>IF(VLOOKUP(A68,'cenník 2022'!A68:I552,8,0)=0,"",(VLOOKUP(A68,'cenník 2022'!A68:I552,8,0)))</f>
        <v>107.2</v>
      </c>
      <c r="I68" s="25">
        <f>IF(VLOOKUP(A68,'cenník 2022'!A68:I552,9,0)=0,"",(VLOOKUP(A68,'cenník 2022'!A68:I552,9,0)))</f>
        <v>128.63999999999999</v>
      </c>
    </row>
    <row r="69" spans="1:9">
      <c r="A69" s="27" t="s">
        <v>911</v>
      </c>
      <c r="B69" s="28" t="s">
        <v>136</v>
      </c>
      <c r="C69" s="35" t="s">
        <v>9</v>
      </c>
      <c r="D69" s="115">
        <f>VLOOKUP(A69,'cenník 2022'!A69:I553,4,0)</f>
        <v>16</v>
      </c>
      <c r="E69" s="39" t="str">
        <f>IF(VLOOKUP(A69,'cenník 2022'!A69:I553,5,0)=0,"",(VLOOKUP(A69,'cenník 2022'!A69:I553,5,0)))</f>
        <v>24/384</v>
      </c>
      <c r="F69" s="26" t="str">
        <f>IF(VLOOKUP(A69,'cenník 2022'!A69:I553,6,0)=0,"",(VLOOKUP(A69,'cenník 2022'!A69:I553,6,0)))</f>
        <v>0,4/2 nátery</v>
      </c>
      <c r="G69" s="23">
        <f>IF(VLOOKUP(A69,'cenník 2022'!A69:I553,7,0)=0,"",(VLOOKUP(A69,'cenník 2022'!A69:I553,7,0)))</f>
        <v>10.7</v>
      </c>
      <c r="H69" s="24">
        <f>IF(VLOOKUP(A69,'cenník 2022'!A69:I553,8,0)=0,"",(VLOOKUP(A69,'cenník 2022'!A69:I553,8,0)))</f>
        <v>171.2</v>
      </c>
      <c r="I69" s="25">
        <f>IF(VLOOKUP(A69,'cenník 2022'!A69:I553,9,0)=0,"",(VLOOKUP(A69,'cenník 2022'!A69:I553,9,0)))</f>
        <v>205.43999999999997</v>
      </c>
    </row>
    <row r="70" spans="1:9">
      <c r="A70" s="27" t="s">
        <v>140</v>
      </c>
      <c r="B70" s="28" t="s">
        <v>141</v>
      </c>
      <c r="C70" s="35" t="s">
        <v>9</v>
      </c>
      <c r="D70" s="115">
        <f>VLOOKUP(A70,'cenník 2022'!A70:I554,4,0)</f>
        <v>5</v>
      </c>
      <c r="E70" s="39" t="str">
        <f>IF(VLOOKUP(A70,'cenník 2022'!A70:I554,5,0)=0,"",(VLOOKUP(A70,'cenník 2022'!A70:I554,5,0)))</f>
        <v>54/270</v>
      </c>
      <c r="F70" s="26" t="str">
        <f>IF(VLOOKUP(A70,'cenník 2022'!A70:I554,6,0)=0,"",(VLOOKUP(A70,'cenník 2022'!A70:I554,6,0)))</f>
        <v>0,4/2 nátery</v>
      </c>
      <c r="G70" s="23">
        <f>IF(VLOOKUP(A70,'cenník 2022'!A70:I554,7,0)=0,"",(VLOOKUP(A70,'cenník 2022'!A70:I554,7,0)))</f>
        <v>7</v>
      </c>
      <c r="H70" s="24">
        <f>IF(VLOOKUP(A70,'cenník 2022'!A70:I554,8,0)=0,"",(VLOOKUP(A70,'cenník 2022'!A70:I554,8,0)))</f>
        <v>35</v>
      </c>
      <c r="I70" s="25">
        <f>IF(VLOOKUP(A70,'cenník 2022'!A70:I554,9,0)=0,"",(VLOOKUP(A70,'cenník 2022'!A70:I554,9,0)))</f>
        <v>42</v>
      </c>
    </row>
    <row r="71" spans="1:9">
      <c r="A71" s="27" t="s">
        <v>142</v>
      </c>
      <c r="B71" s="28" t="s">
        <v>141</v>
      </c>
      <c r="C71" s="35" t="s">
        <v>9</v>
      </c>
      <c r="D71" s="115">
        <f>VLOOKUP(A71,'cenník 2022'!A71:I555,4,0)</f>
        <v>5</v>
      </c>
      <c r="E71" s="39" t="str">
        <f>IF(VLOOKUP(A71,'cenník 2022'!A71:I555,5,0)=0,"",(VLOOKUP(A71,'cenník 2022'!A71:I555,5,0)))</f>
        <v>54/270</v>
      </c>
      <c r="F71" s="26" t="str">
        <f>IF(VLOOKUP(A71,'cenník 2022'!A71:I555,6,0)=0,"",(VLOOKUP(A71,'cenník 2022'!A71:I555,6,0)))</f>
        <v>0,4/2 nátery</v>
      </c>
      <c r="G71" s="23">
        <f>IF(VLOOKUP(A71,'cenník 2022'!A71:I555,7,0)=0,"",(VLOOKUP(A71,'cenník 2022'!A71:I555,7,0)))</f>
        <v>11</v>
      </c>
      <c r="H71" s="24">
        <f>IF(VLOOKUP(A71,'cenník 2022'!A71:I555,8,0)=0,"",(VLOOKUP(A71,'cenník 2022'!A71:I555,8,0)))</f>
        <v>55</v>
      </c>
      <c r="I71" s="25">
        <f>IF(VLOOKUP(A71,'cenník 2022'!A71:I555,9,0)=0,"",(VLOOKUP(A71,'cenník 2022'!A71:I555,9,0)))</f>
        <v>66</v>
      </c>
    </row>
    <row r="72" spans="1:9">
      <c r="A72" s="27" t="s">
        <v>912</v>
      </c>
      <c r="B72" s="28" t="s">
        <v>141</v>
      </c>
      <c r="C72" s="35" t="s">
        <v>9</v>
      </c>
      <c r="D72" s="115">
        <f>VLOOKUP(A72,'cenník 2022'!A72:I556,4,0)</f>
        <v>16</v>
      </c>
      <c r="E72" s="39" t="str">
        <f>IF(VLOOKUP(A72,'cenník 2022'!A72:I556,5,0)=0,"",(VLOOKUP(A72,'cenník 2022'!A72:I556,5,0)))</f>
        <v>24/384</v>
      </c>
      <c r="F72" s="26" t="str">
        <f>IF(VLOOKUP(A72,'cenník 2022'!A72:I556,6,0)=0,"",(VLOOKUP(A72,'cenník 2022'!A72:I556,6,0)))</f>
        <v>0,4/2 nátery</v>
      </c>
      <c r="G72" s="23">
        <f>IF(VLOOKUP(A72,'cenník 2022'!A72:I556,7,0)=0,"",(VLOOKUP(A72,'cenník 2022'!A72:I556,7,0)))</f>
        <v>6.7</v>
      </c>
      <c r="H72" s="24">
        <f>IF(VLOOKUP(A72,'cenník 2022'!A72:I556,8,0)=0,"",(VLOOKUP(A72,'cenník 2022'!A72:I556,8,0)))</f>
        <v>107.2</v>
      </c>
      <c r="I72" s="25">
        <f>IF(VLOOKUP(A72,'cenník 2022'!A72:I556,9,0)=0,"",(VLOOKUP(A72,'cenník 2022'!A72:I556,9,0)))</f>
        <v>128.63999999999999</v>
      </c>
    </row>
    <row r="73" spans="1:9">
      <c r="A73" s="27" t="s">
        <v>913</v>
      </c>
      <c r="B73" s="28" t="s">
        <v>141</v>
      </c>
      <c r="C73" s="35" t="s">
        <v>9</v>
      </c>
      <c r="D73" s="115">
        <f>VLOOKUP(A73,'cenník 2022'!A73:I557,4,0)</f>
        <v>16</v>
      </c>
      <c r="E73" s="39" t="str">
        <f>IF(VLOOKUP(A73,'cenník 2022'!A73:I557,5,0)=0,"",(VLOOKUP(A73,'cenník 2022'!A73:I557,5,0)))</f>
        <v>24/384</v>
      </c>
      <c r="F73" s="26" t="str">
        <f>IF(VLOOKUP(A73,'cenník 2022'!A73:I557,6,0)=0,"",(VLOOKUP(A73,'cenník 2022'!A73:I557,6,0)))</f>
        <v>0,4/2 nátery</v>
      </c>
      <c r="G73" s="23">
        <f>IF(VLOOKUP(A73,'cenník 2022'!A73:I557,7,0)=0,"",(VLOOKUP(A73,'cenník 2022'!A73:I557,7,0)))</f>
        <v>10.7</v>
      </c>
      <c r="H73" s="24">
        <f>IF(VLOOKUP(A73,'cenník 2022'!A73:I557,8,0)=0,"",(VLOOKUP(A73,'cenník 2022'!A73:I557,8,0)))</f>
        <v>171.2</v>
      </c>
      <c r="I73" s="25">
        <f>IF(VLOOKUP(A73,'cenník 2022'!A73:I557,9,0)=0,"",(VLOOKUP(A73,'cenník 2022'!A73:I557,9,0)))</f>
        <v>205.43999999999997</v>
      </c>
    </row>
    <row r="74" spans="1:9">
      <c r="A74" s="27" t="s">
        <v>143</v>
      </c>
      <c r="B74" s="28" t="s">
        <v>144</v>
      </c>
      <c r="C74" s="35" t="s">
        <v>9</v>
      </c>
      <c r="D74" s="115">
        <f>VLOOKUP(A74,'cenník 2022'!A74:I558,4,0)</f>
        <v>5</v>
      </c>
      <c r="E74" s="39" t="str">
        <f>IF(VLOOKUP(A74,'cenník 2022'!A74:I558,5,0)=0,"",(VLOOKUP(A74,'cenník 2022'!A74:I558,5,0)))</f>
        <v>54/270</v>
      </c>
      <c r="F74" s="26" t="str">
        <f>IF(VLOOKUP(A74,'cenník 2022'!A74:I558,6,0)=0,"",(VLOOKUP(A74,'cenník 2022'!A74:I558,6,0)))</f>
        <v>0,4/2 nátery</v>
      </c>
      <c r="G74" s="23">
        <f>IF(VLOOKUP(A74,'cenník 2022'!A74:I558,7,0)=0,"",(VLOOKUP(A74,'cenník 2022'!A74:I558,7,0)))</f>
        <v>7.36</v>
      </c>
      <c r="H74" s="24">
        <f>IF(VLOOKUP(A74,'cenník 2022'!A74:I558,8,0)=0,"",(VLOOKUP(A74,'cenník 2022'!A74:I558,8,0)))</f>
        <v>36.800000000000004</v>
      </c>
      <c r="I74" s="25">
        <f>IF(VLOOKUP(A74,'cenník 2022'!A74:I558,9,0)=0,"",(VLOOKUP(A74,'cenník 2022'!A74:I558,9,0)))</f>
        <v>44.160000000000004</v>
      </c>
    </row>
    <row r="75" spans="1:9">
      <c r="A75" s="27" t="s">
        <v>145</v>
      </c>
      <c r="B75" s="28" t="s">
        <v>144</v>
      </c>
      <c r="C75" s="35" t="s">
        <v>9</v>
      </c>
      <c r="D75" s="115">
        <f>VLOOKUP(A75,'cenník 2022'!A75:I559,4,0)</f>
        <v>5</v>
      </c>
      <c r="E75" s="39" t="str">
        <f>IF(VLOOKUP(A75,'cenník 2022'!A75:I559,5,0)=0,"",(VLOOKUP(A75,'cenník 2022'!A75:I559,5,0)))</f>
        <v>54/270</v>
      </c>
      <c r="F75" s="26" t="str">
        <f>IF(VLOOKUP(A75,'cenník 2022'!A75:I559,6,0)=0,"",(VLOOKUP(A75,'cenník 2022'!A75:I559,6,0)))</f>
        <v>0,4/2 nátery</v>
      </c>
      <c r="G75" s="23">
        <f>IF(VLOOKUP(A75,'cenník 2022'!A75:I559,7,0)=0,"",(VLOOKUP(A75,'cenník 2022'!A75:I559,7,0)))</f>
        <v>11.36</v>
      </c>
      <c r="H75" s="24">
        <f>IF(VLOOKUP(A75,'cenník 2022'!A75:I559,8,0)=0,"",(VLOOKUP(A75,'cenník 2022'!A75:I559,8,0)))</f>
        <v>56.8</v>
      </c>
      <c r="I75" s="25">
        <f>IF(VLOOKUP(A75,'cenník 2022'!A75:I559,9,0)=0,"",(VLOOKUP(A75,'cenník 2022'!A75:I559,9,0)))</f>
        <v>68.16</v>
      </c>
    </row>
    <row r="76" spans="1:9">
      <c r="A76" s="27" t="s">
        <v>914</v>
      </c>
      <c r="B76" s="28" t="s">
        <v>144</v>
      </c>
      <c r="C76" s="35" t="s">
        <v>9</v>
      </c>
      <c r="D76" s="115">
        <f>VLOOKUP(A76,'cenník 2022'!A76:I560,4,0)</f>
        <v>16</v>
      </c>
      <c r="E76" s="39" t="str">
        <f>IF(VLOOKUP(A76,'cenník 2022'!A76:I560,5,0)=0,"",(VLOOKUP(A76,'cenník 2022'!A76:I560,5,0)))</f>
        <v>24/384</v>
      </c>
      <c r="F76" s="26" t="str">
        <f>IF(VLOOKUP(A76,'cenník 2022'!A76:I560,6,0)=0,"",(VLOOKUP(A76,'cenník 2022'!A76:I560,6,0)))</f>
        <v>0,4/2 nátery</v>
      </c>
      <c r="G76" s="23">
        <f>IF(VLOOKUP(A76,'cenník 2022'!A76:I560,7,0)=0,"",(VLOOKUP(A76,'cenník 2022'!A76:I560,7,0)))</f>
        <v>6.6</v>
      </c>
      <c r="H76" s="24">
        <f>IF(VLOOKUP(A76,'cenník 2022'!A76:I560,8,0)=0,"",(VLOOKUP(A76,'cenník 2022'!A76:I560,8,0)))</f>
        <v>105.6</v>
      </c>
      <c r="I76" s="25">
        <f>IF(VLOOKUP(A76,'cenník 2022'!A76:I560,9,0)=0,"",(VLOOKUP(A76,'cenník 2022'!A76:I560,9,0)))</f>
        <v>126.71999999999998</v>
      </c>
    </row>
    <row r="77" spans="1:9">
      <c r="A77" s="27" t="s">
        <v>915</v>
      </c>
      <c r="B77" s="28" t="s">
        <v>144</v>
      </c>
      <c r="C77" s="35" t="s">
        <v>9</v>
      </c>
      <c r="D77" s="115">
        <f>VLOOKUP(A77,'cenník 2022'!A77:I561,4,0)</f>
        <v>16</v>
      </c>
      <c r="E77" s="39" t="str">
        <f>IF(VLOOKUP(A77,'cenník 2022'!A77:I561,5,0)=0,"",(VLOOKUP(A77,'cenník 2022'!A77:I561,5,0)))</f>
        <v>24/384</v>
      </c>
      <c r="F77" s="26" t="str">
        <f>IF(VLOOKUP(A77,'cenník 2022'!A77:I561,6,0)=0,"",(VLOOKUP(A77,'cenník 2022'!A77:I561,6,0)))</f>
        <v>0,4/2 nátery</v>
      </c>
      <c r="G77" s="23">
        <f>IF(VLOOKUP(A77,'cenník 2022'!A77:I561,7,0)=0,"",(VLOOKUP(A77,'cenník 2022'!A77:I561,7,0)))</f>
        <v>10.6</v>
      </c>
      <c r="H77" s="24">
        <f>IF(VLOOKUP(A77,'cenník 2022'!A77:I561,8,0)=0,"",(VLOOKUP(A77,'cenník 2022'!A77:I561,8,0)))</f>
        <v>169.6</v>
      </c>
      <c r="I77" s="25">
        <f>IF(VLOOKUP(A77,'cenník 2022'!A77:I561,9,0)=0,"",(VLOOKUP(A77,'cenník 2022'!A77:I561,9,0)))</f>
        <v>203.51999999999998</v>
      </c>
    </row>
    <row r="78" spans="1:9">
      <c r="A78" s="27" t="s">
        <v>146</v>
      </c>
      <c r="B78" s="28" t="s">
        <v>147</v>
      </c>
      <c r="C78" s="35" t="s">
        <v>9</v>
      </c>
      <c r="D78" s="115">
        <f>VLOOKUP(A78,'cenník 2022'!A78:I562,4,0)</f>
        <v>5</v>
      </c>
      <c r="E78" s="39" t="str">
        <f>IF(VLOOKUP(A78,'cenník 2022'!A78:I562,5,0)=0,"",(VLOOKUP(A78,'cenník 2022'!A78:I562,5,0)))</f>
        <v>54/270</v>
      </c>
      <c r="F78" s="26" t="str">
        <f>IF(VLOOKUP(A78,'cenník 2022'!A78:I562,6,0)=0,"",(VLOOKUP(A78,'cenník 2022'!A78:I562,6,0)))</f>
        <v>0,4/2 nátery</v>
      </c>
      <c r="G78" s="23">
        <f>IF(VLOOKUP(A78,'cenník 2022'!A78:I562,7,0)=0,"",(VLOOKUP(A78,'cenník 2022'!A78:I562,7,0)))</f>
        <v>6.45</v>
      </c>
      <c r="H78" s="24">
        <f>IF(VLOOKUP(A78,'cenník 2022'!A78:I562,8,0)=0,"",(VLOOKUP(A78,'cenník 2022'!A78:I562,8,0)))</f>
        <v>32.25</v>
      </c>
      <c r="I78" s="25">
        <f>IF(VLOOKUP(A78,'cenník 2022'!A78:I562,9,0)=0,"",(VLOOKUP(A78,'cenník 2022'!A78:I562,9,0)))</f>
        <v>38.699999999999996</v>
      </c>
    </row>
    <row r="79" spans="1:9">
      <c r="A79" s="27" t="s">
        <v>148</v>
      </c>
      <c r="B79" s="28" t="s">
        <v>147</v>
      </c>
      <c r="C79" s="35" t="s">
        <v>9</v>
      </c>
      <c r="D79" s="115">
        <f>VLOOKUP(A79,'cenník 2022'!A79:I563,4,0)</f>
        <v>5</v>
      </c>
      <c r="E79" s="39" t="str">
        <f>IF(VLOOKUP(A79,'cenník 2022'!A79:I563,5,0)=0,"",(VLOOKUP(A79,'cenník 2022'!A79:I563,5,0)))</f>
        <v>54/270</v>
      </c>
      <c r="F79" s="26" t="str">
        <f>IF(VLOOKUP(A79,'cenník 2022'!A79:I563,6,0)=0,"",(VLOOKUP(A79,'cenník 2022'!A79:I563,6,0)))</f>
        <v>0,4/2 nátery</v>
      </c>
      <c r="G79" s="23">
        <f>IF(VLOOKUP(A79,'cenník 2022'!A79:I563,7,0)=0,"",(VLOOKUP(A79,'cenník 2022'!A79:I563,7,0)))</f>
        <v>10.45</v>
      </c>
      <c r="H79" s="24">
        <f>IF(VLOOKUP(A79,'cenník 2022'!A79:I563,8,0)=0,"",(VLOOKUP(A79,'cenník 2022'!A79:I563,8,0)))</f>
        <v>52.25</v>
      </c>
      <c r="I79" s="25">
        <f>IF(VLOOKUP(A79,'cenník 2022'!A79:I563,9,0)=0,"",(VLOOKUP(A79,'cenník 2022'!A79:I563,9,0)))</f>
        <v>62.699999999999996</v>
      </c>
    </row>
    <row r="80" spans="1:9">
      <c r="A80" s="27" t="s">
        <v>916</v>
      </c>
      <c r="B80" s="28" t="s">
        <v>147</v>
      </c>
      <c r="C80" s="35" t="s">
        <v>9</v>
      </c>
      <c r="D80" s="115">
        <f>VLOOKUP(A80,'cenník 2022'!A80:I564,4,0)</f>
        <v>16</v>
      </c>
      <c r="E80" s="39" t="str">
        <f>IF(VLOOKUP(A80,'cenník 2022'!A80:I564,5,0)=0,"",(VLOOKUP(A80,'cenník 2022'!A80:I564,5,0)))</f>
        <v>24/384</v>
      </c>
      <c r="F80" s="26" t="str">
        <f>IF(VLOOKUP(A80,'cenník 2022'!A80:I564,6,0)=0,"",(VLOOKUP(A80,'cenník 2022'!A80:I564,6,0)))</f>
        <v>0,4/2 nátery</v>
      </c>
      <c r="G80" s="23">
        <f>IF(VLOOKUP(A80,'cenník 2022'!A80:I564,7,0)=0,"",(VLOOKUP(A80,'cenník 2022'!A80:I564,7,0)))</f>
        <v>5.9</v>
      </c>
      <c r="H80" s="24">
        <f>IF(VLOOKUP(A80,'cenník 2022'!A80:I564,8,0)=0,"",(VLOOKUP(A80,'cenník 2022'!A80:I564,8,0)))</f>
        <v>94.4</v>
      </c>
      <c r="I80" s="25">
        <f>IF(VLOOKUP(A80,'cenník 2022'!A80:I564,9,0)=0,"",(VLOOKUP(A80,'cenník 2022'!A80:I564,9,0)))</f>
        <v>113.28</v>
      </c>
    </row>
    <row r="81" spans="1:9">
      <c r="A81" s="27" t="s">
        <v>917</v>
      </c>
      <c r="B81" s="28" t="s">
        <v>147</v>
      </c>
      <c r="C81" s="35" t="s">
        <v>9</v>
      </c>
      <c r="D81" s="115">
        <f>VLOOKUP(A81,'cenník 2022'!A81:I565,4,0)</f>
        <v>16</v>
      </c>
      <c r="E81" s="39" t="str">
        <f>IF(VLOOKUP(A81,'cenník 2022'!A81:I565,5,0)=0,"",(VLOOKUP(A81,'cenník 2022'!A81:I565,5,0)))</f>
        <v>24/384</v>
      </c>
      <c r="F81" s="26" t="str">
        <f>IF(VLOOKUP(A81,'cenník 2022'!A81:I565,6,0)=0,"",(VLOOKUP(A81,'cenník 2022'!A81:I565,6,0)))</f>
        <v>0,4/2 nátery</v>
      </c>
      <c r="G81" s="23">
        <f>IF(VLOOKUP(A81,'cenník 2022'!A81:I565,7,0)=0,"",(VLOOKUP(A81,'cenník 2022'!A81:I565,7,0)))</f>
        <v>9.9</v>
      </c>
      <c r="H81" s="24">
        <f>IF(VLOOKUP(A81,'cenník 2022'!A81:I565,8,0)=0,"",(VLOOKUP(A81,'cenník 2022'!A81:I565,8,0)))</f>
        <v>158.4</v>
      </c>
      <c r="I81" s="25">
        <f>IF(VLOOKUP(A81,'cenník 2022'!A81:I565,9,0)=0,"",(VLOOKUP(A81,'cenník 2022'!A81:I565,9,0)))</f>
        <v>190.08</v>
      </c>
    </row>
    <row r="82" spans="1:9">
      <c r="A82" s="27" t="s">
        <v>149</v>
      </c>
      <c r="B82" s="28" t="s">
        <v>150</v>
      </c>
      <c r="C82" s="35" t="s">
        <v>9</v>
      </c>
      <c r="D82" s="115">
        <f>VLOOKUP(A82,'cenník 2022'!A82:I566,4,0)</f>
        <v>5</v>
      </c>
      <c r="E82" s="39" t="str">
        <f>IF(VLOOKUP(A82,'cenník 2022'!A82:I566,5,0)=0,"",(VLOOKUP(A82,'cenník 2022'!A82:I566,5,0)))</f>
        <v>80/400</v>
      </c>
      <c r="F82" s="26" t="str">
        <f>IF(VLOOKUP(A82,'cenník 2022'!A82:I566,6,0)=0,"",(VLOOKUP(A82,'cenník 2022'!A82:I566,6,0)))</f>
        <v>0,4/2 nátery</v>
      </c>
      <c r="G82" s="23">
        <f>IF(VLOOKUP(A82,'cenník 2022'!A82:I566,7,0)=0,"",(VLOOKUP(A82,'cenník 2022'!A82:I566,7,0)))</f>
        <v>7.65</v>
      </c>
      <c r="H82" s="24">
        <f>IF(VLOOKUP(A82,'cenník 2022'!A82:I566,8,0)=0,"",(VLOOKUP(A82,'cenník 2022'!A82:I566,8,0)))</f>
        <v>38.25</v>
      </c>
      <c r="I82" s="25">
        <f>IF(VLOOKUP(A82,'cenník 2022'!A82:I566,9,0)=0,"",(VLOOKUP(A82,'cenník 2022'!A82:I566,9,0)))</f>
        <v>45.9</v>
      </c>
    </row>
    <row r="83" spans="1:9">
      <c r="A83" s="27" t="s">
        <v>151</v>
      </c>
      <c r="B83" s="28" t="s">
        <v>152</v>
      </c>
      <c r="C83" s="35" t="s">
        <v>9</v>
      </c>
      <c r="D83" s="115">
        <f>VLOOKUP(A83,'cenník 2022'!A83:I567,4,0)</f>
        <v>25</v>
      </c>
      <c r="E83" s="39" t="str">
        <f>IF(VLOOKUP(A83,'cenník 2022'!A83:I567,5,0)=0,"",(VLOOKUP(A83,'cenník 2022'!A83:I567,5,0)))</f>
        <v>24/600</v>
      </c>
      <c r="F83" s="26" t="str">
        <f>IF(VLOOKUP(A83,'cenník 2022'!A83:I567,6,0)=0,"",(VLOOKUP(A83,'cenník 2022'!A83:I567,6,0)))</f>
        <v>0,4/2 nátery</v>
      </c>
      <c r="G83" s="23">
        <f>IF(VLOOKUP(A83,'cenník 2022'!A83:I567,7,0)=0,"",(VLOOKUP(A83,'cenník 2022'!A83:I567,7,0)))</f>
        <v>7.14</v>
      </c>
      <c r="H83" s="24">
        <f>IF(VLOOKUP(A83,'cenník 2022'!A83:I567,8,0)=0,"",(VLOOKUP(A83,'cenník 2022'!A83:I567,8,0)))</f>
        <v>178.5</v>
      </c>
      <c r="I83" s="25">
        <f>IF(VLOOKUP(A83,'cenník 2022'!A83:I567,9,0)=0,"",(VLOOKUP(A83,'cenník 2022'!A83:I567,9,0)))</f>
        <v>214.2</v>
      </c>
    </row>
    <row r="84" spans="1:9">
      <c r="A84" s="27" t="s">
        <v>884</v>
      </c>
      <c r="B84" s="28" t="s">
        <v>153</v>
      </c>
      <c r="C84" s="35" t="s">
        <v>9</v>
      </c>
      <c r="D84" s="115">
        <f>VLOOKUP(A84,'cenník 2022'!A84:I568,4,0)</f>
        <v>1</v>
      </c>
      <c r="E84" s="39" t="str">
        <f>IF(VLOOKUP(A84,'cenník 2022'!A84:I568,5,0)=0,"",(VLOOKUP(A84,'cenník 2022'!A84:I568,5,0)))</f>
        <v/>
      </c>
      <c r="F84" s="26" t="str">
        <f>IF(VLOOKUP(A84,'cenník 2022'!A84:I568,6,0)=0,"",(VLOOKUP(A84,'cenník 2022'!A84:I568,6,0)))</f>
        <v/>
      </c>
      <c r="G84" s="23">
        <f>IF(VLOOKUP(A84,'cenník 2022'!A84:I568,7,0)=0,"",(VLOOKUP(A84,'cenník 2022'!A84:I568,7,0)))</f>
        <v>7.5</v>
      </c>
      <c r="H84" s="24">
        <f>IF(VLOOKUP(A84,'cenník 2022'!A84:I568,8,0)=0,"",(VLOOKUP(A84,'cenník 2022'!A84:I568,8,0)))</f>
        <v>7.5</v>
      </c>
      <c r="I84" s="25">
        <f>IF(VLOOKUP(A84,'cenník 2022'!A84:I568,9,0)=0,"",(VLOOKUP(A84,'cenník 2022'!A84:I568,9,0)))</f>
        <v>9</v>
      </c>
    </row>
    <row r="85" spans="1:9">
      <c r="A85" s="27" t="s">
        <v>885</v>
      </c>
      <c r="B85" s="28" t="s">
        <v>153</v>
      </c>
      <c r="C85" s="35" t="s">
        <v>9</v>
      </c>
      <c r="D85" s="115">
        <f>VLOOKUP(A85,'cenník 2022'!A85:I569,4,0)</f>
        <v>1</v>
      </c>
      <c r="E85" s="39" t="str">
        <f>IF(VLOOKUP(A85,'cenník 2022'!A85:I569,5,0)=0,"",(VLOOKUP(A85,'cenník 2022'!A85:I569,5,0)))</f>
        <v/>
      </c>
      <c r="F85" s="26" t="str">
        <f>IF(VLOOKUP(A85,'cenník 2022'!A85:I569,6,0)=0,"",(VLOOKUP(A85,'cenník 2022'!A85:I569,6,0)))</f>
        <v/>
      </c>
      <c r="G85" s="23">
        <f>IF(VLOOKUP(A85,'cenník 2022'!A85:I569,7,0)=0,"",(VLOOKUP(A85,'cenník 2022'!A85:I569,7,0)))</f>
        <v>11.5</v>
      </c>
      <c r="H85" s="24">
        <f>IF(VLOOKUP(A85,'cenník 2022'!A85:I569,8,0)=0,"",(VLOOKUP(A85,'cenník 2022'!A85:I569,8,0)))</f>
        <v>11.5</v>
      </c>
      <c r="I85" s="25">
        <f>IF(VLOOKUP(A85,'cenník 2022'!A85:I569,9,0)=0,"",(VLOOKUP(A85,'cenník 2022'!A85:I569,9,0)))</f>
        <v>13.8</v>
      </c>
    </row>
    <row r="86" spans="1:9">
      <c r="A86" s="56" t="s">
        <v>899</v>
      </c>
      <c r="B86" s="57" t="s">
        <v>900</v>
      </c>
      <c r="C86" s="58" t="s">
        <v>9</v>
      </c>
      <c r="D86" s="115">
        <f>VLOOKUP(A86,'cenník 2022'!A86:I570,4,0)</f>
        <v>25</v>
      </c>
      <c r="E86" s="39" t="str">
        <f>IF(VLOOKUP(A86,'cenník 2022'!A86:I570,5,0)=0,"",(VLOOKUP(A86,'cenník 2022'!A86:I570,5,0)))</f>
        <v>24/600</v>
      </c>
      <c r="F86" s="26" t="str">
        <f>IF(VLOOKUP(A86,'cenník 2022'!A86:I570,6,0)=0,"",(VLOOKUP(A86,'cenník 2022'!A86:I570,6,0)))</f>
        <v>0,2/ 1 náter</v>
      </c>
      <c r="G86" s="23">
        <f>IF(VLOOKUP(A86,'cenník 2022'!A86:I570,7,0)=0,"",(VLOOKUP(A86,'cenník 2022'!A86:I570,7,0)))</f>
        <v>0.91800000000000004</v>
      </c>
      <c r="H86" s="24">
        <f>IF(VLOOKUP(A86,'cenník 2022'!A86:I570,8,0)=0,"",(VLOOKUP(A86,'cenník 2022'!A86:I570,8,0)))</f>
        <v>22.95</v>
      </c>
      <c r="I86" s="25">
        <f>IF(VLOOKUP(A86,'cenník 2022'!A86:I570,9,0)=0,"",(VLOOKUP(A86,'cenník 2022'!A86:I570,9,0)))</f>
        <v>27.54</v>
      </c>
    </row>
    <row r="87" spans="1:9">
      <c r="A87" s="27" t="s">
        <v>155</v>
      </c>
      <c r="B87" s="28" t="s">
        <v>156</v>
      </c>
      <c r="C87" s="35" t="s">
        <v>9</v>
      </c>
      <c r="D87" s="115">
        <f>VLOOKUP(A87,'cenník 2022'!A87:I571,4,0)</f>
        <v>15</v>
      </c>
      <c r="E87" s="39" t="str">
        <f>IF(VLOOKUP(A87,'cenník 2022'!A87:I571,5,0)=0,"",(VLOOKUP(A87,'cenník 2022'!A87:I571,5,0)))</f>
        <v>44/660</v>
      </c>
      <c r="F87" s="26" t="str">
        <f>IF(VLOOKUP(A87,'cenník 2022'!A87:I571,6,0)=0,"",(VLOOKUP(A87,'cenník 2022'!A87:I571,6,0)))</f>
        <v>0,2/ 1 náter</v>
      </c>
      <c r="G87" s="23">
        <f>IF(VLOOKUP(A87,'cenník 2022'!A87:I571,7,0)=0,"",(VLOOKUP(A87,'cenník 2022'!A87:I571,7,0)))</f>
        <v>1</v>
      </c>
      <c r="H87" s="24">
        <f>IF(VLOOKUP(A87,'cenník 2022'!A87:I571,8,0)=0,"",(VLOOKUP(A87,'cenník 2022'!A87:I571,8,0)))</f>
        <v>15</v>
      </c>
      <c r="I87" s="25">
        <f>IF(VLOOKUP(A87,'cenník 2022'!A87:I571,9,0)=0,"",(VLOOKUP(A87,'cenník 2022'!A87:I571,9,0)))</f>
        <v>18</v>
      </c>
    </row>
    <row r="88" spans="1:9">
      <c r="A88" s="27" t="s">
        <v>158</v>
      </c>
      <c r="B88" s="28" t="s">
        <v>159</v>
      </c>
      <c r="C88" s="35" t="s">
        <v>9</v>
      </c>
      <c r="D88" s="115">
        <f>VLOOKUP(A88,'cenník 2022'!A88:I572,4,0)</f>
        <v>15</v>
      </c>
      <c r="E88" s="39" t="str">
        <f>IF(VLOOKUP(A88,'cenník 2022'!A88:I572,5,0)=0,"",(VLOOKUP(A88,'cenník 2022'!A88:I572,5,0)))</f>
        <v>40/600</v>
      </c>
      <c r="F88" s="26">
        <f>IF(VLOOKUP(A88,'cenník 2022'!A88:I572,6,0)=0,"",(VLOOKUP(A88,'cenník 2022'!A88:I572,6,0)))</f>
        <v>0.3</v>
      </c>
      <c r="G88" s="23">
        <f>IF(VLOOKUP(A88,'cenník 2022'!A88:I572,7,0)=0,"",(VLOOKUP(A88,'cenník 2022'!A88:I572,7,0)))</f>
        <v>2.6</v>
      </c>
      <c r="H88" s="24">
        <f>IF(VLOOKUP(A88,'cenník 2022'!A88:I572,8,0)=0,"",(VLOOKUP(A88,'cenník 2022'!A88:I572,8,0)))</f>
        <v>39</v>
      </c>
      <c r="I88" s="25">
        <f>IF(VLOOKUP(A88,'cenník 2022'!A88:I572,9,0)=0,"",(VLOOKUP(A88,'cenník 2022'!A88:I572,9,0)))</f>
        <v>46.8</v>
      </c>
    </row>
    <row r="89" spans="1:9">
      <c r="A89" s="27" t="s">
        <v>161</v>
      </c>
      <c r="B89" s="28" t="s">
        <v>162</v>
      </c>
      <c r="C89" s="35" t="s">
        <v>9</v>
      </c>
      <c r="D89" s="115">
        <f>VLOOKUP(A89,'cenník 2022'!A89:I573,4,0)</f>
        <v>20</v>
      </c>
      <c r="E89" s="39" t="str">
        <f>IF(VLOOKUP(A89,'cenník 2022'!A89:I573,5,0)=0,"",(VLOOKUP(A89,'cenník 2022'!A89:I573,5,0)))</f>
        <v>24/480</v>
      </c>
      <c r="F89" s="26" t="str">
        <f>IF(VLOOKUP(A89,'cenník 2022'!A89:I573,6,0)=0,"",(VLOOKUP(A89,'cenník 2022'!A89:I573,6,0)))</f>
        <v>0,35/ 2 nátery</v>
      </c>
      <c r="G89" s="23">
        <f>IF(VLOOKUP(A89,'cenník 2022'!A89:I573,7,0)=0,"",(VLOOKUP(A89,'cenník 2022'!A89:I573,7,0)))</f>
        <v>4.9000000000000004</v>
      </c>
      <c r="H89" s="24">
        <f>IF(VLOOKUP(A89,'cenník 2022'!A89:I573,8,0)=0,"",(VLOOKUP(A89,'cenník 2022'!A89:I573,8,0)))</f>
        <v>98</v>
      </c>
      <c r="I89" s="25">
        <f>IF(VLOOKUP(A89,'cenník 2022'!A89:I573,9,0)=0,"",(VLOOKUP(A89,'cenník 2022'!A89:I573,9,0)))</f>
        <v>117.6</v>
      </c>
    </row>
    <row r="90" spans="1:9">
      <c r="A90" s="27" t="s">
        <v>165</v>
      </c>
      <c r="B90" s="28" t="s">
        <v>166</v>
      </c>
      <c r="C90" s="35" t="s">
        <v>9</v>
      </c>
      <c r="D90" s="115">
        <f>VLOOKUP(A90,'cenník 2022'!A90:I574,4,0)</f>
        <v>5</v>
      </c>
      <c r="E90" s="39" t="str">
        <f>IF(VLOOKUP(A90,'cenník 2022'!A90:I574,5,0)=0,"",(VLOOKUP(A90,'cenník 2022'!A90:I574,5,0)))</f>
        <v/>
      </c>
      <c r="F90" s="26" t="str">
        <f>IF(VLOOKUP(A90,'cenník 2022'!A90:I574,6,0)=0,"",(VLOOKUP(A90,'cenník 2022'!A90:I574,6,0)))</f>
        <v>0,15 - 0,2</v>
      </c>
      <c r="G90" s="23">
        <f>IF(VLOOKUP(A90,'cenník 2022'!A90:I574,7,0)=0,"",(VLOOKUP(A90,'cenník 2022'!A90:I574,7,0)))</f>
        <v>12.75</v>
      </c>
      <c r="H90" s="24">
        <f>IF(VLOOKUP(A90,'cenník 2022'!A90:I574,8,0)=0,"",(VLOOKUP(A90,'cenník 2022'!A90:I574,8,0)))</f>
        <v>63.75</v>
      </c>
      <c r="I90" s="25">
        <f>IF(VLOOKUP(A90,'cenník 2022'!A90:I574,9,0)=0,"",(VLOOKUP(A90,'cenník 2022'!A90:I574,9,0)))</f>
        <v>76.5</v>
      </c>
    </row>
    <row r="91" spans="1:9">
      <c r="A91" s="27" t="s">
        <v>167</v>
      </c>
      <c r="B91" s="28" t="s">
        <v>168</v>
      </c>
      <c r="C91" s="35" t="s">
        <v>9</v>
      </c>
      <c r="D91" s="115">
        <f>VLOOKUP(A91,'cenník 2022'!A91:I575,4,0)</f>
        <v>11</v>
      </c>
      <c r="E91" s="39" t="str">
        <f>IF(VLOOKUP(A91,'cenník 2022'!A91:I575,5,0)=0,"",(VLOOKUP(A91,'cenník 2022'!A91:I575,5,0)))</f>
        <v/>
      </c>
      <c r="F91" s="26" t="str">
        <f>IF(VLOOKUP(A91,'cenník 2022'!A91:I575,6,0)=0,"",(VLOOKUP(A91,'cenník 2022'!A91:I575,6,0)))</f>
        <v>0,15 - 0,2</v>
      </c>
      <c r="G91" s="23">
        <f>IF(VLOOKUP(A91,'cenník 2022'!A91:I575,7,0)=0,"",(VLOOKUP(A91,'cenník 2022'!A91:I575,7,0)))</f>
        <v>11.9</v>
      </c>
      <c r="H91" s="24">
        <f>IF(VLOOKUP(A91,'cenník 2022'!A91:I575,8,0)=0,"",(VLOOKUP(A91,'cenník 2022'!A91:I575,8,0)))</f>
        <v>130.9</v>
      </c>
      <c r="I91" s="25">
        <f>IF(VLOOKUP(A91,'cenník 2022'!A91:I575,9,0)=0,"",(VLOOKUP(A91,'cenník 2022'!A91:I575,9,0)))</f>
        <v>157.08000000000001</v>
      </c>
    </row>
    <row r="92" spans="1:9">
      <c r="A92" s="27" t="s">
        <v>169</v>
      </c>
      <c r="B92" s="28" t="s">
        <v>170</v>
      </c>
      <c r="C92" s="35" t="s">
        <v>9</v>
      </c>
      <c r="D92" s="115">
        <f>VLOOKUP(A92,'cenník 2022'!A92:I576,4,0)</f>
        <v>33</v>
      </c>
      <c r="E92" s="39" t="str">
        <f>IF(VLOOKUP(A92,'cenník 2022'!A92:I576,5,0)=0,"",(VLOOKUP(A92,'cenník 2022'!A92:I576,5,0)))</f>
        <v/>
      </c>
      <c r="F92" s="26" t="str">
        <f>IF(VLOOKUP(A92,'cenník 2022'!A92:I576,6,0)=0,"",(VLOOKUP(A92,'cenník 2022'!A92:I576,6,0)))</f>
        <v>0,15 - 0,2</v>
      </c>
      <c r="G92" s="23">
        <f>IF(VLOOKUP(A92,'cenník 2022'!A92:I576,7,0)=0,"",(VLOOKUP(A92,'cenník 2022'!A92:I576,7,0)))</f>
        <v>10.7</v>
      </c>
      <c r="H92" s="24">
        <f>IF(VLOOKUP(A92,'cenník 2022'!A92:I576,8,0)=0,"",(VLOOKUP(A92,'cenník 2022'!A92:I576,8,0)))</f>
        <v>353.09999999999997</v>
      </c>
      <c r="I92" s="25">
        <f>IF(VLOOKUP(A92,'cenník 2022'!A92:I576,9,0)=0,"",(VLOOKUP(A92,'cenník 2022'!A92:I576,9,0)))</f>
        <v>423.71999999999997</v>
      </c>
    </row>
    <row r="93" spans="1:9">
      <c r="A93" s="27" t="s">
        <v>171</v>
      </c>
      <c r="B93" s="28" t="s">
        <v>172</v>
      </c>
      <c r="C93" s="35" t="s">
        <v>173</v>
      </c>
      <c r="D93" s="115">
        <f>VLOOKUP(A93,'cenník 2022'!A93:I577,4,0)</f>
        <v>1</v>
      </c>
      <c r="E93" s="39" t="str">
        <f>IF(VLOOKUP(A93,'cenník 2022'!A93:I577,5,0)=0,"",(VLOOKUP(A93,'cenník 2022'!A93:I577,5,0)))</f>
        <v/>
      </c>
      <c r="F93" s="26">
        <f>IF(VLOOKUP(A93,'cenník 2022'!A93:I577,6,0)=0,"",(VLOOKUP(A93,'cenník 2022'!A93:I577,6,0)))</f>
        <v>0.02</v>
      </c>
      <c r="G93" s="23">
        <f>IF(VLOOKUP(A93,'cenník 2022'!A93:I577,7,0)=0,"",(VLOOKUP(A93,'cenník 2022'!A93:I577,7,0)))</f>
        <v>40.6</v>
      </c>
      <c r="H93" s="24">
        <f>IF(VLOOKUP(A93,'cenník 2022'!A93:I577,8,0)=0,"",(VLOOKUP(A93,'cenník 2022'!A93:I577,8,0)))</f>
        <v>40.6</v>
      </c>
      <c r="I93" s="25">
        <f>IF(VLOOKUP(A93,'cenník 2022'!A93:I577,9,0)=0,"",(VLOOKUP(A93,'cenník 2022'!A93:I577,9,0)))</f>
        <v>48.72</v>
      </c>
    </row>
    <row r="94" spans="1:9">
      <c r="A94" s="27" t="s">
        <v>174</v>
      </c>
      <c r="B94" s="28" t="s">
        <v>175</v>
      </c>
      <c r="C94" s="35" t="s">
        <v>173</v>
      </c>
      <c r="D94" s="115">
        <f>VLOOKUP(A94,'cenník 2022'!A94:I578,4,0)</f>
        <v>5</v>
      </c>
      <c r="E94" s="39" t="str">
        <f>IF(VLOOKUP(A94,'cenník 2022'!A94:I578,5,0)=0,"",(VLOOKUP(A94,'cenník 2022'!A94:I578,5,0)))</f>
        <v/>
      </c>
      <c r="F94" s="26">
        <f>IF(VLOOKUP(A94,'cenník 2022'!A94:I578,6,0)=0,"",(VLOOKUP(A94,'cenník 2022'!A94:I578,6,0)))</f>
        <v>0.02</v>
      </c>
      <c r="G94" s="23">
        <f>IF(VLOOKUP(A94,'cenník 2022'!A94:I578,7,0)=0,"",(VLOOKUP(A94,'cenník 2022'!A94:I578,7,0)))</f>
        <v>33.4</v>
      </c>
      <c r="H94" s="24">
        <f>IF(VLOOKUP(A94,'cenník 2022'!A94:I578,8,0)=0,"",(VLOOKUP(A94,'cenník 2022'!A94:I578,8,0)))</f>
        <v>167</v>
      </c>
      <c r="I94" s="25">
        <f>IF(VLOOKUP(A94,'cenník 2022'!A94:I578,9,0)=0,"",(VLOOKUP(A94,'cenník 2022'!A94:I578,9,0)))</f>
        <v>200.4</v>
      </c>
    </row>
    <row r="95" spans="1:9">
      <c r="A95" s="27" t="s">
        <v>176</v>
      </c>
      <c r="B95" s="28" t="s">
        <v>177</v>
      </c>
      <c r="C95" s="35" t="s">
        <v>173</v>
      </c>
      <c r="D95" s="115">
        <f>VLOOKUP(A95,'cenník 2022'!A95:I579,4,0)</f>
        <v>10</v>
      </c>
      <c r="E95" s="39" t="str">
        <f>IF(VLOOKUP(A95,'cenník 2022'!A95:I579,5,0)=0,"",(VLOOKUP(A95,'cenník 2022'!A95:I579,5,0)))</f>
        <v/>
      </c>
      <c r="F95" s="26">
        <f>IF(VLOOKUP(A95,'cenník 2022'!A95:I579,6,0)=0,"",(VLOOKUP(A95,'cenník 2022'!A95:I579,6,0)))</f>
        <v>0.02</v>
      </c>
      <c r="G95" s="23">
        <f>IF(VLOOKUP(A95,'cenník 2022'!A95:I579,7,0)=0,"",(VLOOKUP(A95,'cenník 2022'!A95:I579,7,0)))</f>
        <v>32.700000000000003</v>
      </c>
      <c r="H95" s="24">
        <f>IF(VLOOKUP(A95,'cenník 2022'!A95:I579,8,0)=0,"",(VLOOKUP(A95,'cenník 2022'!A95:I579,8,0)))</f>
        <v>327</v>
      </c>
      <c r="I95" s="25">
        <f>IF(VLOOKUP(A95,'cenník 2022'!A95:I579,9,0)=0,"",(VLOOKUP(A95,'cenník 2022'!A95:I579,9,0)))</f>
        <v>392.4</v>
      </c>
    </row>
    <row r="96" spans="1:9">
      <c r="A96" s="27" t="s">
        <v>178</v>
      </c>
      <c r="B96" s="28" t="s">
        <v>179</v>
      </c>
      <c r="C96" s="35" t="s">
        <v>173</v>
      </c>
      <c r="D96" s="115">
        <f>VLOOKUP(A96,'cenník 2022'!A96:I580,4,0)</f>
        <v>30</v>
      </c>
      <c r="E96" s="39" t="str">
        <f>IF(VLOOKUP(A96,'cenník 2022'!A96:I580,5,0)=0,"",(VLOOKUP(A96,'cenník 2022'!A96:I580,5,0)))</f>
        <v/>
      </c>
      <c r="F96" s="26">
        <f>IF(VLOOKUP(A96,'cenník 2022'!A96:I580,6,0)=0,"",(VLOOKUP(A96,'cenník 2022'!A96:I580,6,0)))</f>
        <v>0.02</v>
      </c>
      <c r="G96" s="23">
        <f>IF(VLOOKUP(A96,'cenník 2022'!A96:I580,7,0)=0,"",(VLOOKUP(A96,'cenník 2022'!A96:I580,7,0)))</f>
        <v>31.6</v>
      </c>
      <c r="H96" s="24">
        <f>IF(VLOOKUP(A96,'cenník 2022'!A96:I580,8,0)=0,"",(VLOOKUP(A96,'cenník 2022'!A96:I580,8,0)))</f>
        <v>948</v>
      </c>
      <c r="I96" s="25">
        <f>IF(VLOOKUP(A96,'cenník 2022'!A96:I580,9,0)=0,"",(VLOOKUP(A96,'cenník 2022'!A96:I580,9,0)))</f>
        <v>1137.5999999999999</v>
      </c>
    </row>
    <row r="97" spans="1:10">
      <c r="A97" s="27" t="s">
        <v>180</v>
      </c>
      <c r="B97" s="28" t="s">
        <v>181</v>
      </c>
      <c r="C97" s="35" t="s">
        <v>173</v>
      </c>
      <c r="D97" s="115">
        <f>VLOOKUP(A97,'cenník 2022'!A97:I581,4,0)</f>
        <v>1</v>
      </c>
      <c r="E97" s="39" t="str">
        <f>IF(VLOOKUP(A97,'cenník 2022'!A97:I581,5,0)=0,"",(VLOOKUP(A97,'cenník 2022'!A97:I581,5,0)))</f>
        <v/>
      </c>
      <c r="F97" s="26" t="str">
        <f>IF(VLOOKUP(A97,'cenník 2022'!A97:I581,6,0)=0,"",(VLOOKUP(A97,'cenník 2022'!A97:I581,6,0)))</f>
        <v>0,07-0,17</v>
      </c>
      <c r="G97" s="23">
        <f>IF(VLOOKUP(A97,'cenník 2022'!A97:I581,7,0)=0,"",(VLOOKUP(A97,'cenník 2022'!A97:I581,7,0)))</f>
        <v>60.396999999999998</v>
      </c>
      <c r="H97" s="24">
        <f>IF(VLOOKUP(A97,'cenník 2022'!A97:I581,8,0)=0,"",(VLOOKUP(A97,'cenník 2022'!A97:I581,8,0)))</f>
        <v>60.396999999999998</v>
      </c>
      <c r="I97" s="25">
        <f>IF(VLOOKUP(A97,'cenník 2022'!A97:I581,9,0)=0,"",(VLOOKUP(A97,'cenník 2022'!A97:I581,9,0)))</f>
        <v>72.476399999999998</v>
      </c>
      <c r="J97" s="4"/>
    </row>
    <row r="98" spans="1:10">
      <c r="A98" s="27" t="s">
        <v>183</v>
      </c>
      <c r="B98" s="28" t="s">
        <v>184</v>
      </c>
      <c r="C98" s="35" t="s">
        <v>173</v>
      </c>
      <c r="D98" s="115">
        <f>VLOOKUP(A98,'cenník 2022'!A98:I582,4,0)</f>
        <v>5</v>
      </c>
      <c r="E98" s="39" t="str">
        <f>IF(VLOOKUP(A98,'cenník 2022'!A98:I582,5,0)=0,"",(VLOOKUP(A98,'cenník 2022'!A98:I582,5,0)))</f>
        <v/>
      </c>
      <c r="F98" s="26" t="str">
        <f>IF(VLOOKUP(A98,'cenník 2022'!A98:I582,6,0)=0,"",(VLOOKUP(A98,'cenník 2022'!A98:I582,6,0)))</f>
        <v>0,07-0,17</v>
      </c>
      <c r="G98" s="23">
        <f>IF(VLOOKUP(A98,'cenník 2022'!A98:I582,7,0)=0,"",(VLOOKUP(A98,'cenník 2022'!A98:I582,7,0)))</f>
        <v>58.5</v>
      </c>
      <c r="H98" s="24">
        <f>IF(VLOOKUP(A98,'cenník 2022'!A98:I582,8,0)=0,"",(VLOOKUP(A98,'cenník 2022'!A98:I582,8,0)))</f>
        <v>292.5</v>
      </c>
      <c r="I98" s="25">
        <f>IF(VLOOKUP(A98,'cenník 2022'!A98:I582,9,0)=0,"",(VLOOKUP(A98,'cenník 2022'!A98:I582,9,0)))</f>
        <v>351</v>
      </c>
    </row>
    <row r="99" spans="1:10">
      <c r="A99" s="27" t="s">
        <v>185</v>
      </c>
      <c r="B99" s="28" t="s">
        <v>186</v>
      </c>
      <c r="C99" s="35" t="s">
        <v>173</v>
      </c>
      <c r="D99" s="115">
        <f>VLOOKUP(A99,'cenník 2022'!A99:I583,4,0)</f>
        <v>1</v>
      </c>
      <c r="E99" s="39" t="str">
        <f>IF(VLOOKUP(A99,'cenník 2022'!A99:I583,5,0)=0,"",(VLOOKUP(A99,'cenník 2022'!A99:I583,5,0)))</f>
        <v/>
      </c>
      <c r="F99" s="26" t="str">
        <f>IF(VLOOKUP(A99,'cenník 2022'!A99:I583,6,0)=0,"",(VLOOKUP(A99,'cenník 2022'!A99:I583,6,0)))</f>
        <v>0,07-0,17</v>
      </c>
      <c r="G99" s="23">
        <f>IF(VLOOKUP(A99,'cenník 2022'!A99:I583,7,0)=0,"",(VLOOKUP(A99,'cenník 2022'!A99:I583,7,0)))</f>
        <v>60.4</v>
      </c>
      <c r="H99" s="24">
        <f>IF(VLOOKUP(A99,'cenník 2022'!A99:I583,8,0)=0,"",(VLOOKUP(A99,'cenník 2022'!A99:I583,8,0)))</f>
        <v>60.4</v>
      </c>
      <c r="I99" s="25">
        <f>IF(VLOOKUP(A99,'cenník 2022'!A99:I583,9,0)=0,"",(VLOOKUP(A99,'cenník 2022'!A99:I583,9,0)))</f>
        <v>72.47999999999999</v>
      </c>
    </row>
    <row r="100" spans="1:10">
      <c r="A100" s="27" t="s">
        <v>187</v>
      </c>
      <c r="B100" s="28" t="s">
        <v>188</v>
      </c>
      <c r="C100" s="35" t="s">
        <v>173</v>
      </c>
      <c r="D100" s="115">
        <f>VLOOKUP(A100,'cenník 2022'!A100:I584,4,0)</f>
        <v>5</v>
      </c>
      <c r="E100" s="39" t="str">
        <f>IF(VLOOKUP(A100,'cenník 2022'!A100:I584,5,0)=0,"",(VLOOKUP(A100,'cenník 2022'!A100:I584,5,0)))</f>
        <v/>
      </c>
      <c r="F100" s="26" t="str">
        <f>IF(VLOOKUP(A100,'cenník 2022'!A100:I584,6,0)=0,"",(VLOOKUP(A100,'cenník 2022'!A100:I584,6,0)))</f>
        <v>0,07-0,17</v>
      </c>
      <c r="G100" s="23">
        <f>IF(VLOOKUP(A100,'cenník 2022'!A100:I584,7,0)=0,"",(VLOOKUP(A100,'cenník 2022'!A100:I584,7,0)))</f>
        <v>58.55</v>
      </c>
      <c r="H100" s="24">
        <f>IF(VLOOKUP(A100,'cenník 2022'!A100:I584,8,0)=0,"",(VLOOKUP(A100,'cenník 2022'!A100:I584,8,0)))</f>
        <v>292.75</v>
      </c>
      <c r="I100" s="25">
        <f>IF(VLOOKUP(A100,'cenník 2022'!A100:I584,9,0)=0,"",(VLOOKUP(A100,'cenník 2022'!A100:I584,9,0)))</f>
        <v>351.3</v>
      </c>
    </row>
    <row r="101" spans="1:10">
      <c r="A101" s="27" t="s">
        <v>189</v>
      </c>
      <c r="B101" s="28" t="s">
        <v>190</v>
      </c>
      <c r="C101" s="35" t="s">
        <v>173</v>
      </c>
      <c r="D101" s="115">
        <f>VLOOKUP(A101,'cenník 2022'!A101:I585,4,0)</f>
        <v>1</v>
      </c>
      <c r="E101" s="39" t="str">
        <f>IF(VLOOKUP(A101,'cenník 2022'!A101:I585,5,0)=0,"",(VLOOKUP(A101,'cenník 2022'!A101:I585,5,0)))</f>
        <v/>
      </c>
      <c r="F101" s="26" t="str">
        <f>IF(VLOOKUP(A101,'cenník 2022'!A101:I585,6,0)=0,"",(VLOOKUP(A101,'cenník 2022'!A101:I585,6,0)))</f>
        <v>0,06-0,125</v>
      </c>
      <c r="G101" s="23">
        <f>IF(VLOOKUP(A101,'cenník 2022'!A101:I585,7,0)=0,"",(VLOOKUP(A101,'cenník 2022'!A101:I585,7,0)))</f>
        <v>34.090000000000003</v>
      </c>
      <c r="H101" s="24">
        <f>IF(VLOOKUP(A101,'cenník 2022'!A101:I585,8,0)=0,"",(VLOOKUP(A101,'cenník 2022'!A101:I585,8,0)))</f>
        <v>34.090000000000003</v>
      </c>
      <c r="I101" s="25">
        <f>IF(VLOOKUP(A101,'cenník 2022'!A101:I585,9,0)=0,"",(VLOOKUP(A101,'cenník 2022'!A101:I585,9,0)))</f>
        <v>40.908000000000001</v>
      </c>
    </row>
    <row r="102" spans="1:10">
      <c r="A102" s="27" t="s">
        <v>192</v>
      </c>
      <c r="B102" s="28" t="s">
        <v>193</v>
      </c>
      <c r="C102" s="35" t="s">
        <v>173</v>
      </c>
      <c r="D102" s="115">
        <f>VLOOKUP(A102,'cenník 2022'!A102:I586,4,0)</f>
        <v>5</v>
      </c>
      <c r="E102" s="39" t="str">
        <f>IF(VLOOKUP(A102,'cenník 2022'!A102:I586,5,0)=0,"",(VLOOKUP(A102,'cenník 2022'!A102:I586,5,0)))</f>
        <v/>
      </c>
      <c r="F102" s="26" t="str">
        <f>IF(VLOOKUP(A102,'cenník 2022'!A102:I586,6,0)=0,"",(VLOOKUP(A102,'cenník 2022'!A102:I586,6,0)))</f>
        <v>0,06-0,125</v>
      </c>
      <c r="G102" s="23">
        <f>IF(VLOOKUP(A102,'cenník 2022'!A102:I586,7,0)=0,"",(VLOOKUP(A102,'cenník 2022'!A102:I586,7,0)))</f>
        <v>32.25</v>
      </c>
      <c r="H102" s="24">
        <f>IF(VLOOKUP(A102,'cenník 2022'!A102:I586,8,0)=0,"",(VLOOKUP(A102,'cenník 2022'!A102:I586,8,0)))</f>
        <v>161.25</v>
      </c>
      <c r="I102" s="25">
        <f>IF(VLOOKUP(A102,'cenník 2022'!A102:I586,9,0)=0,"",(VLOOKUP(A102,'cenník 2022'!A102:I586,9,0)))</f>
        <v>193.5</v>
      </c>
    </row>
    <row r="103" spans="1:10">
      <c r="A103" s="27" t="s">
        <v>194</v>
      </c>
      <c r="B103" s="28" t="s">
        <v>195</v>
      </c>
      <c r="C103" s="35" t="s">
        <v>173</v>
      </c>
      <c r="D103" s="115">
        <f>VLOOKUP(A103,'cenník 2022'!A103:I587,4,0)</f>
        <v>1</v>
      </c>
      <c r="E103" s="39" t="str">
        <f>IF(VLOOKUP(A103,'cenník 2022'!A103:I587,5,0)=0,"",(VLOOKUP(A103,'cenník 2022'!A103:I587,5,0)))</f>
        <v/>
      </c>
      <c r="F103" s="26">
        <f>IF(VLOOKUP(A103,'cenník 2022'!A103:I587,6,0)=0,"",(VLOOKUP(A103,'cenník 2022'!A103:I587,6,0)))</f>
        <v>0.2</v>
      </c>
      <c r="G103" s="23">
        <f>IF(VLOOKUP(A103,'cenník 2022'!A103:I587,7,0)=0,"",(VLOOKUP(A103,'cenník 2022'!A103:I587,7,0)))</f>
        <v>34.130000000000003</v>
      </c>
      <c r="H103" s="24">
        <f>IF(VLOOKUP(A103,'cenník 2022'!A103:I587,8,0)=0,"",(VLOOKUP(A103,'cenník 2022'!A103:I587,8,0)))</f>
        <v>34.130000000000003</v>
      </c>
      <c r="I103" s="25">
        <f>IF(VLOOKUP(A103,'cenník 2022'!A103:I587,9,0)=0,"",(VLOOKUP(A103,'cenník 2022'!A103:I587,9,0)))</f>
        <v>40.956000000000003</v>
      </c>
    </row>
    <row r="104" spans="1:10">
      <c r="A104" s="27" t="s">
        <v>196</v>
      </c>
      <c r="B104" s="28" t="s">
        <v>197</v>
      </c>
      <c r="C104" s="35" t="s">
        <v>173</v>
      </c>
      <c r="D104" s="115">
        <f>VLOOKUP(A104,'cenník 2022'!A104:I588,4,0)</f>
        <v>5</v>
      </c>
      <c r="E104" s="39" t="str">
        <f>IF(VLOOKUP(A104,'cenník 2022'!A104:I588,5,0)=0,"",(VLOOKUP(A104,'cenník 2022'!A104:I588,5,0)))</f>
        <v/>
      </c>
      <c r="F104" s="26">
        <f>IF(VLOOKUP(A104,'cenník 2022'!A104:I588,6,0)=0,"",(VLOOKUP(A104,'cenník 2022'!A104:I588,6,0)))</f>
        <v>0.2</v>
      </c>
      <c r="G104" s="23">
        <f>IF(VLOOKUP(A104,'cenník 2022'!A104:I588,7,0)=0,"",(VLOOKUP(A104,'cenník 2022'!A104:I588,7,0)))</f>
        <v>26.99</v>
      </c>
      <c r="H104" s="24">
        <f>IF(VLOOKUP(A104,'cenník 2022'!A104:I588,8,0)=0,"",(VLOOKUP(A104,'cenník 2022'!A104:I588,8,0)))</f>
        <v>134.94999999999999</v>
      </c>
      <c r="I104" s="25">
        <f>IF(VLOOKUP(A104,'cenník 2022'!A104:I588,9,0)=0,"",(VLOOKUP(A104,'cenník 2022'!A104:I588,9,0)))</f>
        <v>161.93999999999997</v>
      </c>
    </row>
    <row r="105" spans="1:10">
      <c r="A105" s="27" t="s">
        <v>198</v>
      </c>
      <c r="B105" s="28" t="s">
        <v>199</v>
      </c>
      <c r="C105" s="35" t="s">
        <v>173</v>
      </c>
      <c r="D105" s="115">
        <f>VLOOKUP(A105,'cenník 2022'!A105:I589,4,0)</f>
        <v>10</v>
      </c>
      <c r="E105" s="39" t="str">
        <f>IF(VLOOKUP(A105,'cenník 2022'!A105:I589,5,0)=0,"",(VLOOKUP(A105,'cenník 2022'!A105:I589,5,0)))</f>
        <v/>
      </c>
      <c r="F105" s="26">
        <f>IF(VLOOKUP(A105,'cenník 2022'!A105:I589,6,0)=0,"",(VLOOKUP(A105,'cenník 2022'!A105:I589,6,0)))</f>
        <v>0.2</v>
      </c>
      <c r="G105" s="23">
        <f>IF(VLOOKUP(A105,'cenník 2022'!A105:I589,7,0)=0,"",(VLOOKUP(A105,'cenník 2022'!A105:I589,7,0)))</f>
        <v>25.3</v>
      </c>
      <c r="H105" s="24">
        <f>IF(VLOOKUP(A105,'cenník 2022'!A105:I589,8,0)=0,"",(VLOOKUP(A105,'cenník 2022'!A105:I589,8,0)))</f>
        <v>253</v>
      </c>
      <c r="I105" s="25">
        <f>IF(VLOOKUP(A105,'cenník 2022'!A105:I589,9,0)=0,"",(VLOOKUP(A105,'cenník 2022'!A105:I589,9,0)))</f>
        <v>303.59999999999997</v>
      </c>
    </row>
    <row r="106" spans="1:10">
      <c r="A106" s="27" t="s">
        <v>200</v>
      </c>
      <c r="B106" s="28" t="s">
        <v>201</v>
      </c>
      <c r="C106" s="35" t="s">
        <v>9</v>
      </c>
      <c r="D106" s="115">
        <f>VLOOKUP(A106,'cenník 2022'!A106:I590,4,0)</f>
        <v>1</v>
      </c>
      <c r="E106" s="39" t="str">
        <f>IF(VLOOKUP(A106,'cenník 2022'!A106:I590,5,0)=0,"",(VLOOKUP(A106,'cenník 2022'!A106:I590,5,0)))</f>
        <v/>
      </c>
      <c r="F106" s="26" t="str">
        <f>IF(VLOOKUP(A106,'cenník 2022'!A106:I590,6,0)=0,"",(VLOOKUP(A106,'cenník 2022'!A106:I590,6,0)))</f>
        <v>05-0,7</v>
      </c>
      <c r="G106" s="23">
        <f>IF(VLOOKUP(A106,'cenník 2022'!A106:I590,7,0)=0,"",(VLOOKUP(A106,'cenník 2022'!A106:I590,7,0)))</f>
        <v>25.99</v>
      </c>
      <c r="H106" s="24">
        <f>IF(VLOOKUP(A106,'cenník 2022'!A106:I590,8,0)=0,"",(VLOOKUP(A106,'cenník 2022'!A106:I590,8,0)))</f>
        <v>25.99</v>
      </c>
      <c r="I106" s="25">
        <f>IF(VLOOKUP(A106,'cenník 2022'!A106:I590,9,0)=0,"",(VLOOKUP(A106,'cenník 2022'!A106:I590,9,0)))</f>
        <v>31.187999999999995</v>
      </c>
    </row>
    <row r="107" spans="1:10">
      <c r="A107" s="27" t="s">
        <v>886</v>
      </c>
      <c r="B107" s="32" t="s">
        <v>887</v>
      </c>
      <c r="C107" s="38" t="s">
        <v>9</v>
      </c>
      <c r="D107" s="115">
        <f>VLOOKUP(A107,'cenník 2022'!A107:I591,4,0)</f>
        <v>25</v>
      </c>
      <c r="E107" s="39" t="str">
        <f>IF(VLOOKUP(A107,'cenník 2022'!A107:I591,5,0)=0,"",(VLOOKUP(A107,'cenník 2022'!A107:I591,5,0)))</f>
        <v>48/1200</v>
      </c>
      <c r="F107" s="26">
        <f>IF(VLOOKUP(A107,'cenník 2022'!A107:I591,6,0)=0,"",(VLOOKUP(A107,'cenník 2022'!A107:I591,6,0)))</f>
        <v>4</v>
      </c>
      <c r="G107" s="23">
        <f>IF(VLOOKUP(A107,'cenník 2022'!A107:I591,7,0)=0,"",(VLOOKUP(A107,'cenník 2022'!A107:I591,7,0)))</f>
        <v>0.23200000000000001</v>
      </c>
      <c r="H107" s="24">
        <f>IF(VLOOKUP(A107,'cenník 2022'!A107:I591,8,0)=0,"",(VLOOKUP(A107,'cenník 2022'!A107:I591,8,0)))</f>
        <v>5.8000000000000007</v>
      </c>
      <c r="I107" s="25">
        <f>IF(VLOOKUP(A107,'cenník 2022'!A107:I591,9,0)=0,"",(VLOOKUP(A107,'cenník 2022'!A107:I591,9,0)))</f>
        <v>6.9600000000000009</v>
      </c>
    </row>
    <row r="108" spans="1:10">
      <c r="A108" s="27" t="s">
        <v>203</v>
      </c>
      <c r="B108" s="32" t="s">
        <v>204</v>
      </c>
      <c r="C108" s="38" t="s">
        <v>9</v>
      </c>
      <c r="D108" s="115">
        <f>VLOOKUP(A108,'cenník 2022'!A108:I592,4,0)</f>
        <v>25</v>
      </c>
      <c r="E108" s="39" t="str">
        <f>IF(VLOOKUP(A108,'cenník 2022'!A108:I592,5,0)=0,"",(VLOOKUP(A108,'cenník 2022'!A108:I592,5,0)))</f>
        <v>48/1200</v>
      </c>
      <c r="F108" s="26">
        <f>IF(VLOOKUP(A108,'cenník 2022'!A108:I592,6,0)=0,"",(VLOOKUP(A108,'cenník 2022'!A108:I592,6,0)))</f>
        <v>4</v>
      </c>
      <c r="G108" s="23">
        <f>IF(VLOOKUP(A108,'cenník 2022'!A108:I592,7,0)=0,"",(VLOOKUP(A108,'cenník 2022'!A108:I592,7,0)))</f>
        <v>0.51500000000000001</v>
      </c>
      <c r="H108" s="24">
        <f>IF(VLOOKUP(A108,'cenník 2022'!A108:I592,8,0)=0,"",(VLOOKUP(A108,'cenník 2022'!A108:I592,8,0)))</f>
        <v>12.875</v>
      </c>
      <c r="I108" s="25">
        <f>IF(VLOOKUP(A108,'cenník 2022'!A108:I592,9,0)=0,"",(VLOOKUP(A108,'cenník 2022'!A108:I592,9,0)))</f>
        <v>15.45</v>
      </c>
    </row>
    <row r="109" spans="1:10">
      <c r="A109" s="27" t="s">
        <v>205</v>
      </c>
      <c r="B109" s="28" t="s">
        <v>206</v>
      </c>
      <c r="C109" s="35" t="s">
        <v>9</v>
      </c>
      <c r="D109" s="115">
        <f>VLOOKUP(A109,'cenník 2022'!A109:I593,4,0)</f>
        <v>25</v>
      </c>
      <c r="E109" s="39" t="str">
        <f>IF(VLOOKUP(A109,'cenník 2022'!A109:I593,5,0)=0,"",(VLOOKUP(A109,'cenník 2022'!A109:I593,5,0)))</f>
        <v>48/1200</v>
      </c>
      <c r="F109" s="26">
        <f>IF(VLOOKUP(A109,'cenník 2022'!A109:I593,6,0)=0,"",(VLOOKUP(A109,'cenník 2022'!A109:I593,6,0)))</f>
        <v>4</v>
      </c>
      <c r="G109" s="23">
        <f>IF(VLOOKUP(A109,'cenník 2022'!A109:I593,7,0)=0,"",(VLOOKUP(A109,'cenník 2022'!A109:I593,7,0)))</f>
        <v>0.66</v>
      </c>
      <c r="H109" s="24">
        <f>IF(VLOOKUP(A109,'cenník 2022'!A109:I593,8,0)=0,"",(VLOOKUP(A109,'cenník 2022'!A109:I593,8,0)))</f>
        <v>16.5</v>
      </c>
      <c r="I109" s="25">
        <f>IF(VLOOKUP(A109,'cenník 2022'!A109:I593,9,0)=0,"",(VLOOKUP(A109,'cenník 2022'!A109:I593,9,0)))</f>
        <v>19.8</v>
      </c>
    </row>
    <row r="110" spans="1:10">
      <c r="A110" s="27" t="s">
        <v>207</v>
      </c>
      <c r="B110" s="28" t="s">
        <v>208</v>
      </c>
      <c r="C110" s="35" t="s">
        <v>9</v>
      </c>
      <c r="D110" s="115">
        <f>VLOOKUP(A110,'cenník 2022'!A110:I594,4,0)</f>
        <v>25</v>
      </c>
      <c r="E110" s="39" t="str">
        <f>IF(VLOOKUP(A110,'cenník 2022'!A110:I594,5,0)=0,"",(VLOOKUP(A110,'cenník 2022'!A110:I594,5,0)))</f>
        <v>48/1200</v>
      </c>
      <c r="F110" s="26">
        <f>IF(VLOOKUP(A110,'cenník 2022'!A110:I594,6,0)=0,"",(VLOOKUP(A110,'cenník 2022'!A110:I594,6,0)))</f>
        <v>4</v>
      </c>
      <c r="G110" s="23">
        <f>IF(VLOOKUP(A110,'cenník 2022'!A110:I594,7,0)=0,"",(VLOOKUP(A110,'cenník 2022'!A110:I594,7,0)))</f>
        <v>0.58699999999999997</v>
      </c>
      <c r="H110" s="24">
        <f>IF(VLOOKUP(A110,'cenník 2022'!A110:I594,8,0)=0,"",(VLOOKUP(A110,'cenník 2022'!A110:I594,8,0)))</f>
        <v>14.674999999999999</v>
      </c>
      <c r="I110" s="25">
        <f>IF(VLOOKUP(A110,'cenník 2022'!A110:I594,9,0)=0,"",(VLOOKUP(A110,'cenník 2022'!A110:I594,9,0)))</f>
        <v>17.61</v>
      </c>
    </row>
    <row r="111" spans="1:10">
      <c r="A111" s="27" t="s">
        <v>209</v>
      </c>
      <c r="B111" s="28" t="s">
        <v>210</v>
      </c>
      <c r="C111" s="35" t="s">
        <v>9</v>
      </c>
      <c r="D111" s="115">
        <f>VLOOKUP(A111,'cenník 2022'!A111:I595,4,0)</f>
        <v>25</v>
      </c>
      <c r="E111" s="39" t="str">
        <f>IF(VLOOKUP(A111,'cenník 2022'!A111:I595,5,0)=0,"",(VLOOKUP(A111,'cenník 2022'!A111:I595,5,0)))</f>
        <v>42/1050</v>
      </c>
      <c r="F111" s="26">
        <f>IF(VLOOKUP(A111,'cenník 2022'!A111:I595,6,0)=0,"",(VLOOKUP(A111,'cenník 2022'!A111:I595,6,0)))</f>
        <v>4</v>
      </c>
      <c r="G111" s="23">
        <f>IF(VLOOKUP(A111,'cenník 2022'!A111:I595,7,0)=0,"",(VLOOKUP(A111,'cenník 2022'!A111:I595,7,0)))</f>
        <v>1.3</v>
      </c>
      <c r="H111" s="24">
        <f>IF(VLOOKUP(A111,'cenník 2022'!A111:I595,8,0)=0,"",(VLOOKUP(A111,'cenník 2022'!A111:I595,8,0)))</f>
        <v>32.5</v>
      </c>
      <c r="I111" s="25">
        <f>IF(VLOOKUP(A111,'cenník 2022'!A111:I595,9,0)=0,"",(VLOOKUP(A111,'cenník 2022'!A111:I595,9,0)))</f>
        <v>39</v>
      </c>
    </row>
    <row r="112" spans="1:10">
      <c r="A112" s="27" t="s">
        <v>211</v>
      </c>
      <c r="B112" s="28" t="s">
        <v>212</v>
      </c>
      <c r="C112" s="35" t="s">
        <v>9</v>
      </c>
      <c r="D112" s="115">
        <f>VLOOKUP(A112,'cenník 2022'!A112:I596,4,0)</f>
        <v>25</v>
      </c>
      <c r="E112" s="39" t="str">
        <f>IF(VLOOKUP(A112,'cenník 2022'!A112:I596,5,0)=0,"",(VLOOKUP(A112,'cenník 2022'!A112:I596,5,0)))</f>
        <v>42/1050</v>
      </c>
      <c r="F112" s="26">
        <f>IF(VLOOKUP(A112,'cenník 2022'!A112:I596,6,0)=0,"",(VLOOKUP(A112,'cenník 2022'!A112:I596,6,0)))</f>
        <v>4</v>
      </c>
      <c r="G112" s="23">
        <f>IF(VLOOKUP(A112,'cenník 2022'!A112:I596,7,0)=0,"",(VLOOKUP(A112,'cenník 2022'!A112:I596,7,0)))</f>
        <v>1.4</v>
      </c>
      <c r="H112" s="24">
        <f>IF(VLOOKUP(A112,'cenník 2022'!A112:I596,8,0)=0,"",(VLOOKUP(A112,'cenník 2022'!A112:I596,8,0)))</f>
        <v>35</v>
      </c>
      <c r="I112" s="25">
        <f>IF(VLOOKUP(A112,'cenník 2022'!A112:I596,9,0)=0,"",(VLOOKUP(A112,'cenník 2022'!A112:I596,9,0)))</f>
        <v>42</v>
      </c>
    </row>
    <row r="113" spans="1:9">
      <c r="A113" s="27" t="s">
        <v>213</v>
      </c>
      <c r="B113" s="28" t="s">
        <v>214</v>
      </c>
      <c r="C113" s="35" t="s">
        <v>9</v>
      </c>
      <c r="D113" s="115">
        <f>VLOOKUP(A113,'cenník 2022'!A113:I597,4,0)</f>
        <v>25</v>
      </c>
      <c r="E113" s="39" t="str">
        <f>IF(VLOOKUP(A113,'cenník 2022'!A113:I597,5,0)=0,"",(VLOOKUP(A113,'cenník 2022'!A113:I597,5,0)))</f>
        <v>42/1050</v>
      </c>
      <c r="F113" s="26">
        <f>IF(VLOOKUP(A113,'cenník 2022'!A113:I597,6,0)=0,"",(VLOOKUP(A113,'cenník 2022'!A113:I597,6,0)))</f>
        <v>4</v>
      </c>
      <c r="G113" s="23">
        <f>IF(VLOOKUP(A113,'cenník 2022'!A113:I597,7,0)=0,"",(VLOOKUP(A113,'cenník 2022'!A113:I597,7,0)))</f>
        <v>1.32</v>
      </c>
      <c r="H113" s="24">
        <f>IF(VLOOKUP(A113,'cenník 2022'!A113:I597,8,0)=0,"",(VLOOKUP(A113,'cenník 2022'!A113:I597,8,0)))</f>
        <v>33</v>
      </c>
      <c r="I113" s="25">
        <f>IF(VLOOKUP(A113,'cenník 2022'!A113:I597,9,0)=0,"",(VLOOKUP(A113,'cenník 2022'!A113:I597,9,0)))</f>
        <v>39.6</v>
      </c>
    </row>
    <row r="114" spans="1:9">
      <c r="A114" s="27" t="s">
        <v>215</v>
      </c>
      <c r="B114" s="28" t="s">
        <v>216</v>
      </c>
      <c r="C114" s="35" t="s">
        <v>9</v>
      </c>
      <c r="D114" s="115">
        <f>VLOOKUP(A114,'cenník 2022'!A114:I598,4,0)</f>
        <v>4.5</v>
      </c>
      <c r="E114" s="39" t="str">
        <f>IF(VLOOKUP(A114,'cenník 2022'!A114:I598,5,0)=0,"",(VLOOKUP(A114,'cenník 2022'!A114:I598,5,0)))</f>
        <v/>
      </c>
      <c r="F114" s="26" t="str">
        <f>IF(VLOOKUP(A114,'cenník 2022'!A114:I598,6,0)=0,"",(VLOOKUP(A114,'cenník 2022'!A114:I598,6,0)))</f>
        <v>4,5/0,5</v>
      </c>
      <c r="G114" s="23">
        <f>IF(VLOOKUP(A114,'cenník 2022'!A114:I598,7,0)=0,"",(VLOOKUP(A114,'cenník 2022'!A114:I598,7,0)))</f>
        <v>21.6</v>
      </c>
      <c r="H114" s="24">
        <f>IF(VLOOKUP(A114,'cenník 2022'!A114:I598,8,0)=0,"",(VLOOKUP(A114,'cenník 2022'!A114:I598,8,0)))</f>
        <v>97.2</v>
      </c>
      <c r="I114" s="25">
        <f>IF(VLOOKUP(A114,'cenník 2022'!A114:I598,9,0)=0,"",(VLOOKUP(A114,'cenník 2022'!A114:I598,9,0)))</f>
        <v>116.64</v>
      </c>
    </row>
    <row r="115" spans="1:9">
      <c r="A115" s="27" t="s">
        <v>218</v>
      </c>
      <c r="B115" s="28" t="s">
        <v>219</v>
      </c>
      <c r="C115" s="35" t="s">
        <v>9</v>
      </c>
      <c r="D115" s="115">
        <f>VLOOKUP(A115,'cenník 2022'!A115:I599,4,0)</f>
        <v>24</v>
      </c>
      <c r="E115" s="39" t="str">
        <f>IF(VLOOKUP(A115,'cenník 2022'!A115:I599,5,0)=0,"",(VLOOKUP(A115,'cenník 2022'!A115:I599,5,0)))</f>
        <v>18/432</v>
      </c>
      <c r="F115" s="26">
        <f>IF(VLOOKUP(A115,'cenník 2022'!A115:I599,6,0)=0,"",(VLOOKUP(A115,'cenník 2022'!A115:I599,6,0)))</f>
        <v>4.9000000000000004</v>
      </c>
      <c r="G115" s="23">
        <f>IF(VLOOKUP(A115,'cenník 2022'!A115:I599,7,0)=0,"",(VLOOKUP(A115,'cenník 2022'!A115:I599,7,0)))</f>
        <v>6.6</v>
      </c>
      <c r="H115" s="24">
        <f>IF(VLOOKUP(A115,'cenník 2022'!A115:I599,8,0)=0,"",(VLOOKUP(A115,'cenník 2022'!A115:I599,8,0)))</f>
        <v>158.39999999999998</v>
      </c>
      <c r="I115" s="25">
        <f>IF(VLOOKUP(A115,'cenník 2022'!A115:I599,9,0)=0,"",(VLOOKUP(A115,'cenník 2022'!A115:I599,9,0)))</f>
        <v>190.07999999999996</v>
      </c>
    </row>
    <row r="116" spans="1:9">
      <c r="A116" s="27" t="s">
        <v>221</v>
      </c>
      <c r="B116" s="28" t="s">
        <v>222</v>
      </c>
      <c r="C116" s="35" t="s">
        <v>9</v>
      </c>
      <c r="D116" s="115">
        <f>VLOOKUP(A116,'cenník 2022'!A116:I600,4,0)</f>
        <v>25</v>
      </c>
      <c r="E116" s="39" t="str">
        <f>IF(VLOOKUP(A116,'cenník 2022'!A116:I600,5,0)=0,"",(VLOOKUP(A116,'cenník 2022'!A116:I600,5,0)))</f>
        <v>42/1050</v>
      </c>
      <c r="F116" s="26">
        <f>IF(VLOOKUP(A116,'cenník 2022'!A116:I600,6,0)=0,"",(VLOOKUP(A116,'cenník 2022'!A116:I600,6,0)))</f>
        <v>4</v>
      </c>
      <c r="G116" s="23">
        <f>IF(VLOOKUP(A116,'cenník 2022'!A116:I600,7,0)=0,"",(VLOOKUP(A116,'cenník 2022'!A116:I600,7,0)))</f>
        <v>0.88</v>
      </c>
      <c r="H116" s="24">
        <f>IF(VLOOKUP(A116,'cenník 2022'!A116:I600,8,0)=0,"",(VLOOKUP(A116,'cenník 2022'!A116:I600,8,0)))</f>
        <v>22</v>
      </c>
      <c r="I116" s="25">
        <f>IF(VLOOKUP(A116,'cenník 2022'!A116:I600,9,0)=0,"",(VLOOKUP(A116,'cenník 2022'!A116:I600,9,0)))</f>
        <v>26.4</v>
      </c>
    </row>
    <row r="117" spans="1:9" ht="24">
      <c r="A117" s="27" t="s">
        <v>904</v>
      </c>
      <c r="B117" s="28" t="s">
        <v>905</v>
      </c>
      <c r="C117" s="35" t="s">
        <v>9</v>
      </c>
      <c r="D117" s="115">
        <f>VLOOKUP(A117,'cenník 2022'!A117:I601,4,0)</f>
        <v>5</v>
      </c>
      <c r="E117" s="39" t="str">
        <f>IF(VLOOKUP(A117,'cenník 2022'!A117:I601,5,0)=0,"",(VLOOKUP(A117,'cenník 2022'!A117:I601,5,0)))</f>
        <v>krabica 20 kg (4x5 kg)</v>
      </c>
      <c r="F117" s="26" t="str">
        <f>IF(VLOOKUP(A117,'cenník 2022'!A117:I601,6,0)=0,"",(VLOOKUP(A117,'cenník 2022'!A117:I601,6,0)))</f>
        <v>podľa spôsobu použitia</v>
      </c>
      <c r="G117" s="23">
        <f>IF(VLOOKUP(A117,'cenník 2022'!A117:I601,7,0)=0,"",(VLOOKUP(A117,'cenník 2022'!A117:I601,7,0)))</f>
        <v>3</v>
      </c>
      <c r="H117" s="24">
        <f>IF(VLOOKUP(A117,'cenník 2022'!A117:I601,8,0)=0,"",(VLOOKUP(A117,'cenník 2022'!A117:I601,8,0)))</f>
        <v>15</v>
      </c>
      <c r="I117" s="25">
        <f>IF(VLOOKUP(A117,'cenník 2022'!A117:I601,9,0)=0,"",(VLOOKUP(A117,'cenník 2022'!A117:I601,9,0)))</f>
        <v>18</v>
      </c>
    </row>
    <row r="118" spans="1:9" ht="24">
      <c r="A118" s="27" t="s">
        <v>223</v>
      </c>
      <c r="B118" s="28" t="s">
        <v>224</v>
      </c>
      <c r="C118" s="35" t="s">
        <v>74</v>
      </c>
      <c r="D118" s="115">
        <f>VLOOKUP(A118,'cenník 2022'!A118:I602,4,0)</f>
        <v>1</v>
      </c>
      <c r="E118" s="39" t="str">
        <f>IF(VLOOKUP(A118,'cenník 2022'!A118:I602,5,0)=0,"",(VLOOKUP(A118,'cenník 2022'!A118:I602,5,0)))</f>
        <v/>
      </c>
      <c r="F118" s="26" t="str">
        <f>IF(VLOOKUP(A118,'cenník 2022'!A118:I602,6,0)=0,"",(VLOOKUP(A118,'cenník 2022'!A118:I602,6,0)))</f>
        <v>podľa spôsobu použitia</v>
      </c>
      <c r="G118" s="23">
        <f>IF(VLOOKUP(A118,'cenník 2022'!A118:I602,7,0)=0,"",(VLOOKUP(A118,'cenník 2022'!A118:I602,7,0)))</f>
        <v>9.9</v>
      </c>
      <c r="H118" s="24">
        <f>IF(VLOOKUP(A118,'cenník 2022'!A118:I602,8,0)=0,"",(VLOOKUP(A118,'cenník 2022'!A118:I602,8,0)))</f>
        <v>9.9</v>
      </c>
      <c r="I118" s="25">
        <f>IF(VLOOKUP(A118,'cenník 2022'!A118:I602,9,0)=0,"",(VLOOKUP(A118,'cenník 2022'!A118:I602,9,0)))</f>
        <v>11.88</v>
      </c>
    </row>
    <row r="119" spans="1:9" ht="24">
      <c r="A119" s="27" t="s">
        <v>225</v>
      </c>
      <c r="B119" s="28" t="s">
        <v>226</v>
      </c>
      <c r="C119" s="35" t="s">
        <v>227</v>
      </c>
      <c r="D119" s="115" t="str">
        <f>VLOOKUP(A119,'cenník 2022'!A119:I603,4,0)</f>
        <v xml:space="preserve"> 290 ml</v>
      </c>
      <c r="E119" s="39" t="str">
        <f>IF(VLOOKUP(A119,'cenník 2022'!A119:I603,5,0)=0,"",(VLOOKUP(A119,'cenník 2022'!A119:I603,5,0)))</f>
        <v/>
      </c>
      <c r="F119" s="26" t="str">
        <f>IF(VLOOKUP(A119,'cenník 2022'!A119:I603,6,0)=0,"",(VLOOKUP(A119,'cenník 2022'!A119:I603,6,0)))</f>
        <v>podľa spôsobu použitia</v>
      </c>
      <c r="G119" s="23">
        <f>IF(VLOOKUP(A119,'cenník 2022'!A119:I603,7,0)=0,"",(VLOOKUP(A119,'cenník 2022'!A119:I603,7,0)))</f>
        <v>14.3</v>
      </c>
      <c r="H119" s="24">
        <f>IF(VLOOKUP(A119,'cenník 2022'!A119:I603,8,0)=0,"",(VLOOKUP(A119,'cenník 2022'!A119:I603,8,0)))</f>
        <v>9.2899999999999991</v>
      </c>
      <c r="I119" s="25">
        <f>IF(VLOOKUP(A119,'cenník 2022'!A119:I603,9,0)=0,"",(VLOOKUP(A119,'cenník 2022'!A119:I603,9,0)))</f>
        <v>11.147999999999998</v>
      </c>
    </row>
    <row r="120" spans="1:9" ht="24">
      <c r="A120" s="27" t="s">
        <v>229</v>
      </c>
      <c r="B120" s="28" t="s">
        <v>230</v>
      </c>
      <c r="C120" s="35" t="s">
        <v>227</v>
      </c>
      <c r="D120" s="115" t="str">
        <f>VLOOKUP(A120,'cenník 2022'!A120:I604,4,0)</f>
        <v>600 ml</v>
      </c>
      <c r="E120" s="39" t="str">
        <f>IF(VLOOKUP(A120,'cenník 2022'!A120:I604,5,0)=0,"",(VLOOKUP(A120,'cenník 2022'!A120:I604,5,0)))</f>
        <v/>
      </c>
      <c r="F120" s="26" t="str">
        <f>IF(VLOOKUP(A120,'cenník 2022'!A120:I604,6,0)=0,"",(VLOOKUP(A120,'cenník 2022'!A120:I604,6,0)))</f>
        <v>podľa spôsobu použitia</v>
      </c>
      <c r="G120" s="23">
        <f>IF(VLOOKUP(A120,'cenník 2022'!A120:I604,7,0)=0,"",(VLOOKUP(A120,'cenník 2022'!A120:I604,7,0)))</f>
        <v>16.600000000000001</v>
      </c>
      <c r="H120" s="24">
        <f>IF(VLOOKUP(A120,'cenník 2022'!A120:I604,8,0)=0,"",(VLOOKUP(A120,'cenník 2022'!A120:I604,8,0)))</f>
        <v>11.34</v>
      </c>
      <c r="I120" s="25">
        <f>IF(VLOOKUP(A120,'cenník 2022'!A120:I604,9,0)=0,"",(VLOOKUP(A120,'cenník 2022'!A120:I604,9,0)))</f>
        <v>13.607999999999999</v>
      </c>
    </row>
    <row r="121" spans="1:9">
      <c r="A121" s="27" t="s">
        <v>233</v>
      </c>
      <c r="B121" s="28" t="s">
        <v>234</v>
      </c>
      <c r="C121" s="35" t="s">
        <v>9</v>
      </c>
      <c r="D121" s="115">
        <f>VLOOKUP(A121,'cenník 2022'!A121:I605,4,0)</f>
        <v>15</v>
      </c>
      <c r="E121" s="39" t="str">
        <f>IF(VLOOKUP(A121,'cenník 2022'!A121:I605,5,0)=0,"",(VLOOKUP(A121,'cenník 2022'!A121:I605,5,0)))</f>
        <v>24/360</v>
      </c>
      <c r="F121" s="26" t="str">
        <f>IF(VLOOKUP(A121,'cenník 2022'!A121:I605,6,0)=0,"",(VLOOKUP(A121,'cenník 2022'!A121:I605,6,0)))</f>
        <v>1,5/2mm</v>
      </c>
      <c r="G121" s="23">
        <f>IF(VLOOKUP(A121,'cenník 2022'!A121:I605,7,0)=0,"",(VLOOKUP(A121,'cenník 2022'!A121:I605,7,0)))</f>
        <v>4.4000000000000004</v>
      </c>
      <c r="H121" s="24">
        <f>IF(VLOOKUP(A121,'cenník 2022'!A121:I605,8,0)=0,"",(VLOOKUP(A121,'cenník 2022'!A121:I605,8,0)))</f>
        <v>66</v>
      </c>
      <c r="I121" s="25">
        <f>IF(VLOOKUP(A121,'cenník 2022'!A121:I605,9,0)=0,"",(VLOOKUP(A121,'cenník 2022'!A121:I605,9,0)))</f>
        <v>79.2</v>
      </c>
    </row>
    <row r="122" spans="1:9">
      <c r="A122" s="27" t="s">
        <v>236</v>
      </c>
      <c r="B122" s="28">
        <v>7614</v>
      </c>
      <c r="C122" s="35" t="s">
        <v>9</v>
      </c>
      <c r="D122" s="115">
        <f>VLOOKUP(A122,'cenník 2022'!A122:I606,4,0)</f>
        <v>20</v>
      </c>
      <c r="E122" s="39" t="str">
        <f>IF(VLOOKUP(A122,'cenník 2022'!A122:I606,5,0)=0,"",(VLOOKUP(A122,'cenník 2022'!A122:I606,5,0)))</f>
        <v>48/960</v>
      </c>
      <c r="F122" s="26" t="str">
        <f>IF(VLOOKUP(A122,'cenník 2022'!A122:I606,6,0)=0,"",(VLOOKUP(A122,'cenník 2022'!A122:I606,6,0)))</f>
        <v>3/3mm</v>
      </c>
      <c r="G122" s="23">
        <f>IF(VLOOKUP(A122,'cenník 2022'!A122:I606,7,0)=0,"",(VLOOKUP(A122,'cenník 2022'!A122:I606,7,0)))</f>
        <v>4.4000000000000004</v>
      </c>
      <c r="H122" s="24">
        <f>IF(VLOOKUP(A122,'cenník 2022'!A122:I606,8,0)=0,"",(VLOOKUP(A122,'cenník 2022'!A122:I606,8,0)))</f>
        <v>88</v>
      </c>
      <c r="I122" s="25">
        <f>IF(VLOOKUP(A122,'cenník 2022'!A122:I606,9,0)=0,"",(VLOOKUP(A122,'cenník 2022'!A122:I606,9,0)))</f>
        <v>105.6</v>
      </c>
    </row>
    <row r="123" spans="1:9">
      <c r="A123" s="27" t="s">
        <v>239</v>
      </c>
      <c r="B123" s="28" t="s">
        <v>240</v>
      </c>
      <c r="C123" s="35" t="s">
        <v>9</v>
      </c>
      <c r="D123" s="115">
        <f>VLOOKUP(A123,'cenník 2022'!A123:I607,4,0)</f>
        <v>4.5</v>
      </c>
      <c r="E123" s="39" t="str">
        <f>IF(VLOOKUP(A123,'cenník 2022'!A123:I607,5,0)=0,"",(VLOOKUP(A123,'cenník 2022'!A123:I607,5,0)))</f>
        <v/>
      </c>
      <c r="F123" s="26" t="str">
        <f>IF(VLOOKUP(A123,'cenník 2022'!A123:I607,6,0)=0,"",(VLOOKUP(A123,'cenník 2022'!A123:I607,6,0)))</f>
        <v>3/3mm</v>
      </c>
      <c r="G123" s="23">
        <f>IF(VLOOKUP(A123,'cenník 2022'!A123:I607,7,0)=0,"",(VLOOKUP(A123,'cenník 2022'!A123:I607,7,0)))</f>
        <v>5.6</v>
      </c>
      <c r="H123" s="24">
        <f>IF(VLOOKUP(A123,'cenník 2022'!A123:I607,8,0)=0,"",(VLOOKUP(A123,'cenník 2022'!A123:I607,8,0)))</f>
        <v>25.2</v>
      </c>
      <c r="I123" s="25">
        <f>IF(VLOOKUP(A123,'cenník 2022'!A123:I607,9,0)=0,"",(VLOOKUP(A123,'cenník 2022'!A123:I607,9,0)))</f>
        <v>30.24</v>
      </c>
    </row>
    <row r="124" spans="1:9" ht="24">
      <c r="A124" s="27" t="s">
        <v>241</v>
      </c>
      <c r="B124" s="28" t="s">
        <v>242</v>
      </c>
      <c r="C124" s="35" t="s">
        <v>9</v>
      </c>
      <c r="D124" s="115">
        <f>VLOOKUP(A124,'cenník 2022'!A124:I608,4,0)</f>
        <v>24</v>
      </c>
      <c r="E124" s="39" t="str">
        <f>IF(VLOOKUP(A124,'cenník 2022'!A124:I608,5,0)=0,"",(VLOOKUP(A124,'cenník 2022'!A124:I608,5,0)))</f>
        <v>18/432</v>
      </c>
      <c r="F124" s="26" t="str">
        <f>IF(VLOOKUP(A124,'cenník 2022'!A124:I608,6,0)=0,"",(VLOOKUP(A124,'cenník 2022'!A124:I608,6,0)))</f>
        <v>3,5 - 4,5 / 3 mm - 4 mm</v>
      </c>
      <c r="G124" s="23">
        <f>IF(VLOOKUP(A124,'cenník 2022'!A124:I608,7,0)=0,"",(VLOOKUP(A124,'cenník 2022'!A124:I608,7,0)))</f>
        <v>6.9</v>
      </c>
      <c r="H124" s="24">
        <f>IF(VLOOKUP(A124,'cenník 2022'!A124:I608,8,0)=0,"",(VLOOKUP(A124,'cenník 2022'!A124:I608,8,0)))</f>
        <v>165.60000000000002</v>
      </c>
      <c r="I124" s="25">
        <f>IF(VLOOKUP(A124,'cenník 2022'!A124:I608,9,0)=0,"",(VLOOKUP(A124,'cenník 2022'!A124:I608,9,0)))</f>
        <v>198.72000000000003</v>
      </c>
    </row>
    <row r="125" spans="1:9">
      <c r="A125" s="27" t="s">
        <v>244</v>
      </c>
      <c r="B125" s="28" t="s">
        <v>245</v>
      </c>
      <c r="C125" s="35" t="s">
        <v>9</v>
      </c>
      <c r="D125" s="115">
        <f>VLOOKUP(A125,'cenník 2022'!A125:I609,4,0)</f>
        <v>25</v>
      </c>
      <c r="E125" s="39" t="str">
        <f>IF(VLOOKUP(A125,'cenník 2022'!A125:I609,5,0)=0,"",(VLOOKUP(A125,'cenník 2022'!A125:I609,5,0)))</f>
        <v>42/1050</v>
      </c>
      <c r="F125" s="26" t="str">
        <f>IF(VLOOKUP(A125,'cenník 2022'!A125:I609,6,0)=0,"",(VLOOKUP(A125,'cenník 2022'!A125:I609,6,0)))</f>
        <v>1,7 / 1 mm</v>
      </c>
      <c r="G125" s="23">
        <f>IF(VLOOKUP(A125,'cenník 2022'!A125:I609,7,0)=0,"",(VLOOKUP(A125,'cenník 2022'!A125:I609,7,0)))</f>
        <v>0.59699999999999998</v>
      </c>
      <c r="H125" s="24">
        <f>IF(VLOOKUP(A125,'cenník 2022'!A125:I609,8,0)=0,"",(VLOOKUP(A125,'cenník 2022'!A125:I609,8,0)))</f>
        <v>14.924999999999999</v>
      </c>
      <c r="I125" s="25">
        <f>IF(VLOOKUP(A125,'cenník 2022'!A125:I609,9,0)=0,"",(VLOOKUP(A125,'cenník 2022'!A125:I609,9,0)))</f>
        <v>17.909999999999997</v>
      </c>
    </row>
    <row r="126" spans="1:9">
      <c r="A126" s="27" t="s">
        <v>247</v>
      </c>
      <c r="B126" s="28" t="s">
        <v>248</v>
      </c>
      <c r="C126" s="35" t="s">
        <v>9</v>
      </c>
      <c r="D126" s="115">
        <f>VLOOKUP(A126,'cenník 2022'!A126:I610,4,0)</f>
        <v>25</v>
      </c>
      <c r="E126" s="39" t="str">
        <f>IF(VLOOKUP(A126,'cenník 2022'!A126:I610,5,0)=0,"",(VLOOKUP(A126,'cenník 2022'!A126:I610,5,0)))</f>
        <v>42/1050</v>
      </c>
      <c r="F126" s="26" t="str">
        <f>IF(VLOOKUP(A126,'cenník 2022'!A126:I610,6,0)=0,"",(VLOOKUP(A126,'cenník 2022'!A126:I610,6,0)))</f>
        <v>1,7/ 1 mm</v>
      </c>
      <c r="G126" s="23">
        <f>IF(VLOOKUP(A126,'cenník 2022'!A126:I610,7,0)=0,"",(VLOOKUP(A126,'cenník 2022'!A126:I610,7,0)))</f>
        <v>0.88700000000000001</v>
      </c>
      <c r="H126" s="24">
        <f>IF(VLOOKUP(A126,'cenník 2022'!A126:I610,8,0)=0,"",(VLOOKUP(A126,'cenník 2022'!A126:I610,8,0)))</f>
        <v>22.175000000000001</v>
      </c>
      <c r="I126" s="25">
        <f>IF(VLOOKUP(A126,'cenník 2022'!A126:I610,9,0)=0,"",(VLOOKUP(A126,'cenník 2022'!A126:I610,9,0)))</f>
        <v>26.61</v>
      </c>
    </row>
    <row r="127" spans="1:9">
      <c r="A127" s="27" t="s">
        <v>250</v>
      </c>
      <c r="B127" s="28" t="s">
        <v>251</v>
      </c>
      <c r="C127" s="35" t="s">
        <v>9</v>
      </c>
      <c r="D127" s="115">
        <f>VLOOKUP(A127,'cenník 2022'!A127:I611,4,0)</f>
        <v>25</v>
      </c>
      <c r="E127" s="39" t="str">
        <f>IF(VLOOKUP(A127,'cenník 2022'!A127:I611,5,0)=0,"",(VLOOKUP(A127,'cenník 2022'!A127:I611,5,0)))</f>
        <v>42/1050</v>
      </c>
      <c r="F127" s="26" t="str">
        <f>IF(VLOOKUP(A127,'cenník 2022'!A127:I611,6,0)=0,"",(VLOOKUP(A127,'cenník 2022'!A127:I611,6,0)))</f>
        <v>1,7 / 1 mm</v>
      </c>
      <c r="G127" s="23">
        <f>IF(VLOOKUP(A127,'cenník 2022'!A127:I611,7,0)=0,"",(VLOOKUP(A127,'cenník 2022'!A127:I611,7,0)))</f>
        <v>0.93799999999999994</v>
      </c>
      <c r="H127" s="24">
        <f>IF(VLOOKUP(A127,'cenník 2022'!A127:I611,8,0)=0,"",(VLOOKUP(A127,'cenník 2022'!A127:I611,8,0)))</f>
        <v>23.45</v>
      </c>
      <c r="I127" s="25">
        <f>IF(VLOOKUP(A127,'cenník 2022'!A127:I611,9,0)=0,"",(VLOOKUP(A127,'cenník 2022'!A127:I611,9,0)))</f>
        <v>28.139999999999997</v>
      </c>
    </row>
    <row r="128" spans="1:9">
      <c r="A128" s="27" t="s">
        <v>252</v>
      </c>
      <c r="B128" s="28" t="s">
        <v>253</v>
      </c>
      <c r="C128" s="35" t="s">
        <v>9</v>
      </c>
      <c r="D128" s="115">
        <f>VLOOKUP(A128,'cenník 2022'!A128:I612,4,0)</f>
        <v>25</v>
      </c>
      <c r="E128" s="39" t="str">
        <f>IF(VLOOKUP(A128,'cenník 2022'!A128:I612,5,0)=0,"",(VLOOKUP(A128,'cenník 2022'!A128:I612,5,0)))</f>
        <v>42/1050</v>
      </c>
      <c r="F128" s="26" t="str">
        <f>IF(VLOOKUP(A128,'cenník 2022'!A128:I612,6,0)=0,"",(VLOOKUP(A128,'cenník 2022'!A128:I612,6,0)))</f>
        <v>1,7 / 1 mm</v>
      </c>
      <c r="G128" s="23">
        <f>IF(VLOOKUP(A128,'cenník 2022'!A128:I612,7,0)=0,"",(VLOOKUP(A128,'cenník 2022'!A128:I612,7,0)))</f>
        <v>1.1599999999999999</v>
      </c>
      <c r="H128" s="24">
        <f>IF(VLOOKUP(A128,'cenník 2022'!A128:I612,8,0)=0,"",(VLOOKUP(A128,'cenník 2022'!A128:I612,8,0)))</f>
        <v>28.999999999999996</v>
      </c>
      <c r="I128" s="25">
        <f>IF(VLOOKUP(A128,'cenník 2022'!A128:I612,9,0)=0,"",(VLOOKUP(A128,'cenník 2022'!A128:I612,9,0)))</f>
        <v>34.799999999999997</v>
      </c>
    </row>
    <row r="129" spans="1:9">
      <c r="A129" s="27" t="s">
        <v>254</v>
      </c>
      <c r="B129" s="28" t="s">
        <v>255</v>
      </c>
      <c r="C129" s="35" t="s">
        <v>9</v>
      </c>
      <c r="D129" s="115">
        <f>VLOOKUP(A129,'cenník 2022'!A129:I613,4,0)</f>
        <v>25</v>
      </c>
      <c r="E129" s="39" t="str">
        <f>IF(VLOOKUP(A129,'cenník 2022'!A129:I613,5,0)=0,"",(VLOOKUP(A129,'cenník 2022'!A129:I613,5,0)))</f>
        <v>42/1050</v>
      </c>
      <c r="F129" s="26" t="str">
        <f>IF(VLOOKUP(A129,'cenník 2022'!A129:I613,6,0)=0,"",(VLOOKUP(A129,'cenník 2022'!A129:I613,6,0)))</f>
        <v>1,7 / 1 mm</v>
      </c>
      <c r="G129" s="23">
        <f>IF(VLOOKUP(A129,'cenník 2022'!A129:I613,7,0)=0,"",(VLOOKUP(A129,'cenník 2022'!A129:I613,7,0)))</f>
        <v>1.75</v>
      </c>
      <c r="H129" s="24">
        <f>IF(VLOOKUP(A129,'cenník 2022'!A129:I613,8,0)=0,"",(VLOOKUP(A129,'cenník 2022'!A129:I613,8,0)))</f>
        <v>43.75</v>
      </c>
      <c r="I129" s="25">
        <f>IF(VLOOKUP(A129,'cenník 2022'!A129:I613,9,0)=0,"",(VLOOKUP(A129,'cenník 2022'!A129:I613,9,0)))</f>
        <v>52.5</v>
      </c>
    </row>
    <row r="130" spans="1:9">
      <c r="A130" s="27" t="s">
        <v>256</v>
      </c>
      <c r="B130" s="28" t="s">
        <v>257</v>
      </c>
      <c r="C130" s="35" t="s">
        <v>9</v>
      </c>
      <c r="D130" s="115">
        <f>VLOOKUP(A130,'cenník 2022'!A130:I614,4,0)</f>
        <v>25</v>
      </c>
      <c r="E130" s="39" t="str">
        <f>IF(VLOOKUP(A130,'cenník 2022'!A130:I614,5,0)=0,"",(VLOOKUP(A130,'cenník 2022'!A130:I614,5,0)))</f>
        <v>42/1050</v>
      </c>
      <c r="F130" s="26" t="str">
        <f>IF(VLOOKUP(A130,'cenník 2022'!A130:I614,6,0)=0,"",(VLOOKUP(A130,'cenník 2022'!A130:I614,6,0)))</f>
        <v>1,7 / 1 mm</v>
      </c>
      <c r="G130" s="23">
        <f>IF(VLOOKUP(A130,'cenník 2022'!A130:I614,7,0)=0,"",(VLOOKUP(A130,'cenník 2022'!A130:I614,7,0)))</f>
        <v>1.23</v>
      </c>
      <c r="H130" s="24">
        <f>IF(VLOOKUP(A130,'cenník 2022'!A130:I614,8,0)=0,"",(VLOOKUP(A130,'cenník 2022'!A130:I614,8,0)))</f>
        <v>30.75</v>
      </c>
      <c r="I130" s="25">
        <f>IF(VLOOKUP(A130,'cenník 2022'!A130:I614,9,0)=0,"",(VLOOKUP(A130,'cenník 2022'!A130:I614,9,0)))</f>
        <v>36.9</v>
      </c>
    </row>
    <row r="131" spans="1:9">
      <c r="A131" s="27" t="s">
        <v>258</v>
      </c>
      <c r="B131" s="28" t="s">
        <v>259</v>
      </c>
      <c r="C131" s="35" t="s">
        <v>9</v>
      </c>
      <c r="D131" s="115">
        <f>VLOOKUP(A131,'cenník 2022'!A131:I615,4,0)</f>
        <v>25</v>
      </c>
      <c r="E131" s="39" t="str">
        <f>IF(VLOOKUP(A131,'cenník 2022'!A131:I615,5,0)=0,"",(VLOOKUP(A131,'cenník 2022'!A131:I615,5,0)))</f>
        <v>42/1050</v>
      </c>
      <c r="F131" s="26" t="str">
        <f>IF(VLOOKUP(A131,'cenník 2022'!A131:I615,6,0)=0,"",(VLOOKUP(A131,'cenník 2022'!A131:I615,6,0)))</f>
        <v>20kg/10mm/1m2</v>
      </c>
      <c r="G131" s="23">
        <f>IF(VLOOKUP(A131,'cenník 2022'!A131:I615,7,0)=0,"",(VLOOKUP(A131,'cenník 2022'!A131:I615,7,0)))</f>
        <v>0.46</v>
      </c>
      <c r="H131" s="24">
        <f>IF(VLOOKUP(A131,'cenník 2022'!A131:I615,8,0)=0,"",(VLOOKUP(A131,'cenník 2022'!A131:I615,8,0)))</f>
        <v>11.5</v>
      </c>
      <c r="I131" s="25">
        <f>IF(VLOOKUP(A131,'cenník 2022'!A131:I615,9,0)=0,"",(VLOOKUP(A131,'cenník 2022'!A131:I615,9,0)))</f>
        <v>13.799999999999999</v>
      </c>
    </row>
    <row r="132" spans="1:9" ht="24">
      <c r="A132" s="27" t="s">
        <v>896</v>
      </c>
      <c r="B132" s="28" t="s">
        <v>261</v>
      </c>
      <c r="C132" s="35" t="s">
        <v>9</v>
      </c>
      <c r="D132" s="115">
        <f>VLOOKUP(A132,'cenník 2022'!A132:I616,4,0)</f>
        <v>2</v>
      </c>
      <c r="E132" s="39" t="str">
        <f>IF(VLOOKUP(A132,'cenník 2022'!A132:I616,5,0)=0,"",(VLOOKUP(A132,'cenník 2022'!A132:I616,5,0)))</f>
        <v>56/112</v>
      </c>
      <c r="F132" s="26" t="str">
        <f>IF(VLOOKUP(A132,'cenník 2022'!A132:I616,6,0)=0,"",(VLOOKUP(A132,'cenník 2022'!A132:I616,6,0)))</f>
        <v>0,025 pri riedení 1:8</v>
      </c>
      <c r="G132" s="23">
        <f>IF(VLOOKUP(A132,'cenník 2022'!A132:I616,7,0)=0,"",(VLOOKUP(A132,'cenník 2022'!A132:I616,7,0)))</f>
        <v>5.9</v>
      </c>
      <c r="H132" s="24">
        <f>IF(VLOOKUP(A132,'cenník 2022'!A132:I616,8,0)=0,"",(VLOOKUP(A132,'cenník 2022'!A132:I616,8,0)))</f>
        <v>11.8</v>
      </c>
      <c r="I132" s="25">
        <f>IF(VLOOKUP(A132,'cenník 2022'!A132:I616,9,0)=0,"",(VLOOKUP(A132,'cenník 2022'!A132:I616,9,0)))</f>
        <v>14.16</v>
      </c>
    </row>
    <row r="133" spans="1:9" ht="24">
      <c r="A133" s="27" t="s">
        <v>897</v>
      </c>
      <c r="B133" s="28" t="s">
        <v>264</v>
      </c>
      <c r="C133" s="35" t="s">
        <v>9</v>
      </c>
      <c r="D133" s="115">
        <f>VLOOKUP(A133,'cenník 2022'!A133:I617,4,0)</f>
        <v>5</v>
      </c>
      <c r="E133" s="39" t="str">
        <f>IF(VLOOKUP(A133,'cenník 2022'!A133:I617,5,0)=0,"",(VLOOKUP(A133,'cenník 2022'!A133:I617,5,0)))</f>
        <v>54/240</v>
      </c>
      <c r="F133" s="26" t="str">
        <f>IF(VLOOKUP(A133,'cenník 2022'!A133:I617,6,0)=0,"",(VLOOKUP(A133,'cenník 2022'!A133:I617,6,0)))</f>
        <v>0,025 pri riedení 1:8</v>
      </c>
      <c r="G133" s="23">
        <f>IF(VLOOKUP(A133,'cenník 2022'!A133:I617,7,0)=0,"",(VLOOKUP(A133,'cenník 2022'!A133:I617,7,0)))</f>
        <v>5.55</v>
      </c>
      <c r="H133" s="24">
        <f>IF(VLOOKUP(A133,'cenník 2022'!A133:I617,8,0)=0,"",(VLOOKUP(A133,'cenník 2022'!A133:I617,8,0)))</f>
        <v>27.75</v>
      </c>
      <c r="I133" s="25">
        <f>IF(VLOOKUP(A133,'cenník 2022'!A133:I617,9,0)=0,"",(VLOOKUP(A133,'cenník 2022'!A133:I617,9,0)))</f>
        <v>33.299999999999997</v>
      </c>
    </row>
    <row r="134" spans="1:9" ht="24">
      <c r="A134" s="27" t="s">
        <v>919</v>
      </c>
      <c r="B134" s="28" t="s">
        <v>920</v>
      </c>
      <c r="C134" s="35" t="s">
        <v>9</v>
      </c>
      <c r="D134" s="115">
        <f>VLOOKUP(A134,'cenník 2022'!A134:I618,4,0)</f>
        <v>16</v>
      </c>
      <c r="E134" s="39" t="str">
        <f>IF(VLOOKUP(A134,'cenník 2022'!A134:I618,5,0)=0,"",(VLOOKUP(A134,'cenník 2022'!A134:I618,5,0)))</f>
        <v>24/384</v>
      </c>
      <c r="F134" s="26" t="str">
        <f>IF(VLOOKUP(A134,'cenník 2022'!A134:I618,6,0)=0,"",(VLOOKUP(A134,'cenník 2022'!A134:I618,6,0)))</f>
        <v>0,025 pri riedení 1:8</v>
      </c>
      <c r="G134" s="23">
        <f>IF(VLOOKUP(A134,'cenník 2022'!A134:I618,7,0)=0,"",(VLOOKUP(A134,'cenník 2022'!A134:I618,7,0)))</f>
        <v>5.4</v>
      </c>
      <c r="H134" s="24">
        <f>IF(VLOOKUP(A134,'cenník 2022'!A134:I618,8,0)=0,"",(VLOOKUP(A134,'cenník 2022'!A134:I618,8,0)))</f>
        <v>86.4</v>
      </c>
      <c r="I134" s="25">
        <f>IF(VLOOKUP(A134,'cenník 2022'!A134:I618,9,0)=0,"",(VLOOKUP(A134,'cenník 2022'!A134:I618,9,0)))</f>
        <v>103.68</v>
      </c>
    </row>
    <row r="135" spans="1:9">
      <c r="A135" s="27" t="s">
        <v>892</v>
      </c>
      <c r="B135" s="28" t="s">
        <v>266</v>
      </c>
      <c r="C135" s="35" t="s">
        <v>9</v>
      </c>
      <c r="D135" s="115">
        <f>VLOOKUP(A135,'cenník 2022'!A135:I619,4,0)</f>
        <v>2</v>
      </c>
      <c r="E135" s="39" t="str">
        <f>IF(VLOOKUP(A135,'cenník 2022'!A135:I619,5,0)=0,"",(VLOOKUP(A135,'cenník 2022'!A135:I619,5,0)))</f>
        <v>72/144</v>
      </c>
      <c r="F135" s="26">
        <f>IF(VLOOKUP(A135,'cenník 2022'!A135:I619,6,0)=0,"",(VLOOKUP(A135,'cenník 2022'!A135:I619,6,0)))</f>
        <v>0.2</v>
      </c>
      <c r="G135" s="23">
        <f>IF(VLOOKUP(A135,'cenník 2022'!A135:I619,7,0)=0,"",(VLOOKUP(A135,'cenník 2022'!A135:I619,7,0)))</f>
        <v>7.4</v>
      </c>
      <c r="H135" s="24">
        <f>IF(VLOOKUP(A135,'cenník 2022'!A135:I619,8,0)=0,"",(VLOOKUP(A135,'cenník 2022'!A135:I619,8,0)))</f>
        <v>14.8</v>
      </c>
      <c r="I135" s="25">
        <f>IF(VLOOKUP(A135,'cenník 2022'!A135:I619,9,0)=0,"",(VLOOKUP(A135,'cenník 2022'!A135:I619,9,0)))</f>
        <v>17.760000000000002</v>
      </c>
    </row>
    <row r="136" spans="1:9">
      <c r="A136" s="27" t="s">
        <v>893</v>
      </c>
      <c r="B136" s="28" t="s">
        <v>266</v>
      </c>
      <c r="C136" s="35" t="s">
        <v>9</v>
      </c>
      <c r="D136" s="115">
        <f>VLOOKUP(A136,'cenník 2022'!A136:I620,4,0)</f>
        <v>5</v>
      </c>
      <c r="E136" s="39" t="str">
        <f>IF(VLOOKUP(A136,'cenník 2022'!A136:I620,5,0)=0,"",(VLOOKUP(A136,'cenník 2022'!A136:I620,5,0)))</f>
        <v>48/240</v>
      </c>
      <c r="F136" s="26">
        <f>IF(VLOOKUP(A136,'cenník 2022'!A136:I620,6,0)=0,"",(VLOOKUP(A136,'cenník 2022'!A136:I620,6,0)))</f>
        <v>0.2</v>
      </c>
      <c r="G136" s="23">
        <f>IF(VLOOKUP(A136,'cenník 2022'!A136:I620,7,0)=0,"",(VLOOKUP(A136,'cenník 2022'!A136:I620,7,0)))</f>
        <v>6.15</v>
      </c>
      <c r="H136" s="24">
        <f>IF(VLOOKUP(A136,'cenník 2022'!A136:I620,8,0)=0,"",(VLOOKUP(A136,'cenník 2022'!A136:I620,8,0)))</f>
        <v>30.75</v>
      </c>
      <c r="I136" s="25">
        <f>IF(VLOOKUP(A136,'cenník 2022'!A136:I620,9,0)=0,"",(VLOOKUP(A136,'cenník 2022'!A136:I620,9,0)))</f>
        <v>36.9</v>
      </c>
    </row>
    <row r="137" spans="1:9">
      <c r="A137" s="27" t="s">
        <v>894</v>
      </c>
      <c r="B137" s="28" t="s">
        <v>266</v>
      </c>
      <c r="C137" s="35" t="s">
        <v>9</v>
      </c>
      <c r="D137" s="115">
        <f>VLOOKUP(A137,'cenník 2022'!A137:I621,4,0)</f>
        <v>20</v>
      </c>
      <c r="E137" s="39" t="str">
        <f>IF(VLOOKUP(A137,'cenník 2022'!A137:I621,5,0)=0,"",(VLOOKUP(A137,'cenník 2022'!A137:I621,5,0)))</f>
        <v>24/480</v>
      </c>
      <c r="F137" s="26">
        <f>IF(VLOOKUP(A137,'cenník 2022'!A137:I621,6,0)=0,"",(VLOOKUP(A137,'cenník 2022'!A137:I621,6,0)))</f>
        <v>0.2</v>
      </c>
      <c r="G137" s="23">
        <f>IF(VLOOKUP(A137,'cenník 2022'!A137:I621,7,0)=0,"",(VLOOKUP(A137,'cenník 2022'!A137:I621,7,0)))</f>
        <v>5.55</v>
      </c>
      <c r="H137" s="24">
        <f>IF(VLOOKUP(A137,'cenník 2022'!A137:I621,8,0)=0,"",(VLOOKUP(A137,'cenník 2022'!A137:I621,8,0)))</f>
        <v>111</v>
      </c>
      <c r="I137" s="25">
        <f>IF(VLOOKUP(A137,'cenník 2022'!A137:I621,9,0)=0,"",(VLOOKUP(A137,'cenník 2022'!A137:I621,9,0)))</f>
        <v>133.19999999999999</v>
      </c>
    </row>
    <row r="138" spans="1:9">
      <c r="A138" s="27" t="s">
        <v>269</v>
      </c>
      <c r="B138" s="28" t="s">
        <v>270</v>
      </c>
      <c r="C138" s="35" t="s">
        <v>9</v>
      </c>
      <c r="D138" s="115">
        <f>VLOOKUP(A138,'cenník 2022'!A138:I622,4,0)</f>
        <v>4.4000000000000004</v>
      </c>
      <c r="E138" s="39" t="str">
        <f>IF(VLOOKUP(A138,'cenník 2022'!A138:I622,5,0)=0,"",(VLOOKUP(A138,'cenník 2022'!A138:I622,5,0)))</f>
        <v/>
      </c>
      <c r="F138" s="26" t="str">
        <f>IF(VLOOKUP(A138,'cenník 2022'!A138:I622,6,0)=0,"",(VLOOKUP(A138,'cenník 2022'!A138:I622,6,0)))</f>
        <v>0,2-0,3</v>
      </c>
      <c r="G138" s="23">
        <f>IF(VLOOKUP(A138,'cenník 2022'!A138:I622,7,0)=0,"",(VLOOKUP(A138,'cenník 2022'!A138:I622,7,0)))</f>
        <v>17.399999999999999</v>
      </c>
      <c r="H138" s="24">
        <f>IF(VLOOKUP(A138,'cenník 2022'!A138:I622,8,0)=0,"",(VLOOKUP(A138,'cenník 2022'!A138:I622,8,0)))</f>
        <v>76.56</v>
      </c>
      <c r="I138" s="25">
        <f>IF(VLOOKUP(A138,'cenník 2022'!A138:I622,9,0)=0,"",(VLOOKUP(A138,'cenník 2022'!A138:I622,9,0)))</f>
        <v>91.872</v>
      </c>
    </row>
    <row r="139" spans="1:9">
      <c r="A139" s="27" t="s">
        <v>272</v>
      </c>
      <c r="B139" s="28" t="s">
        <v>273</v>
      </c>
      <c r="C139" s="35" t="s">
        <v>9</v>
      </c>
      <c r="D139" s="115">
        <f>VLOOKUP(A139,'cenník 2022'!A139:I623,4,0)</f>
        <v>8.8000000000000007</v>
      </c>
      <c r="E139" s="39" t="str">
        <f>IF(VLOOKUP(A139,'cenník 2022'!A139:I623,5,0)=0,"",(VLOOKUP(A139,'cenník 2022'!A139:I623,5,0)))</f>
        <v/>
      </c>
      <c r="F139" s="26" t="str">
        <f>IF(VLOOKUP(A139,'cenník 2022'!A139:I623,6,0)=0,"",(VLOOKUP(A139,'cenník 2022'!A139:I623,6,0)))</f>
        <v>0,2-0,3</v>
      </c>
      <c r="G139" s="23">
        <f>IF(VLOOKUP(A139,'cenník 2022'!A139:I623,7,0)=0,"",(VLOOKUP(A139,'cenník 2022'!A139:I623,7,0)))</f>
        <v>16.100000000000001</v>
      </c>
      <c r="H139" s="24">
        <f>IF(VLOOKUP(A139,'cenník 2022'!A139:I623,8,0)=0,"",(VLOOKUP(A139,'cenník 2022'!A139:I623,8,0)))</f>
        <v>141.68000000000004</v>
      </c>
      <c r="I139" s="25">
        <f>IF(VLOOKUP(A139,'cenník 2022'!A139:I623,9,0)=0,"",(VLOOKUP(A139,'cenník 2022'!A139:I623,9,0)))</f>
        <v>170.01600000000005</v>
      </c>
    </row>
    <row r="140" spans="1:9">
      <c r="A140" s="27" t="s">
        <v>274</v>
      </c>
      <c r="B140" s="28" t="s">
        <v>275</v>
      </c>
      <c r="C140" s="35" t="s">
        <v>9</v>
      </c>
      <c r="D140" s="115">
        <f>VLOOKUP(A140,'cenník 2022'!A140:I624,4,0)</f>
        <v>3</v>
      </c>
      <c r="E140" s="39" t="str">
        <f>IF(VLOOKUP(A140,'cenník 2022'!A140:I624,5,0)=0,"",(VLOOKUP(A140,'cenník 2022'!A140:I624,5,0)))</f>
        <v/>
      </c>
      <c r="F140" s="26" t="str">
        <f>IF(VLOOKUP(A140,'cenník 2022'!A140:I624,6,0)=0,"",(VLOOKUP(A140,'cenník 2022'!A140:I624,6,0)))</f>
        <v>0,3-0,5</v>
      </c>
      <c r="G140" s="23">
        <f>IF(VLOOKUP(A140,'cenník 2022'!A140:I624,7,0)=0,"",(VLOOKUP(A140,'cenník 2022'!A140:I624,7,0)))</f>
        <v>22.3</v>
      </c>
      <c r="H140" s="24">
        <f>IF(VLOOKUP(A140,'cenník 2022'!A140:I624,8,0)=0,"",(VLOOKUP(A140,'cenník 2022'!A140:I624,8,0)))</f>
        <v>66.900000000000006</v>
      </c>
      <c r="I140" s="25">
        <f>IF(VLOOKUP(A140,'cenník 2022'!A140:I624,9,0)=0,"",(VLOOKUP(A140,'cenník 2022'!A140:I624,9,0)))</f>
        <v>80.28</v>
      </c>
    </row>
    <row r="141" spans="1:9">
      <c r="A141" s="27" t="s">
        <v>277</v>
      </c>
      <c r="B141" s="28" t="s">
        <v>278</v>
      </c>
      <c r="C141" s="35" t="s">
        <v>9</v>
      </c>
      <c r="D141" s="115">
        <f>VLOOKUP(A141,'cenník 2022'!A141:I625,4,0)</f>
        <v>7.5</v>
      </c>
      <c r="E141" s="39" t="str">
        <f>IF(VLOOKUP(A141,'cenník 2022'!A141:I625,5,0)=0,"",(VLOOKUP(A141,'cenník 2022'!A141:I625,5,0)))</f>
        <v/>
      </c>
      <c r="F141" s="26" t="str">
        <f>IF(VLOOKUP(A141,'cenník 2022'!A141:I625,6,0)=0,"",(VLOOKUP(A141,'cenník 2022'!A141:I625,6,0)))</f>
        <v>0,3-0,5</v>
      </c>
      <c r="G141" s="23">
        <f>IF(VLOOKUP(A141,'cenník 2022'!A141:I625,7,0)=0,"",(VLOOKUP(A141,'cenník 2022'!A141:I625,7,0)))</f>
        <v>21.5</v>
      </c>
      <c r="H141" s="24">
        <f>IF(VLOOKUP(A141,'cenník 2022'!A141:I625,8,0)=0,"",(VLOOKUP(A141,'cenník 2022'!A141:I625,8,0)))</f>
        <v>161.25</v>
      </c>
      <c r="I141" s="25">
        <f>IF(VLOOKUP(A141,'cenník 2022'!A141:I625,9,0)=0,"",(VLOOKUP(A141,'cenník 2022'!A141:I625,9,0)))</f>
        <v>193.5</v>
      </c>
    </row>
    <row r="142" spans="1:9">
      <c r="A142" s="27" t="s">
        <v>279</v>
      </c>
      <c r="B142" s="28" t="s">
        <v>280</v>
      </c>
      <c r="C142" s="35" t="s">
        <v>9</v>
      </c>
      <c r="D142" s="115">
        <f>VLOOKUP(A142,'cenník 2022'!A142:I626,4,0)</f>
        <v>6</v>
      </c>
      <c r="E142" s="39" t="str">
        <f>IF(VLOOKUP(A142,'cenník 2022'!A142:I626,5,0)=0,"",(VLOOKUP(A142,'cenník 2022'!A142:I626,5,0)))</f>
        <v/>
      </c>
      <c r="F142" s="26" t="str">
        <f>IF(VLOOKUP(A142,'cenník 2022'!A142:I626,6,0)=0,"",(VLOOKUP(A142,'cenník 2022'!A142:I626,6,0)))</f>
        <v>0,2-0,4</v>
      </c>
      <c r="G142" s="23">
        <f>IF(VLOOKUP(A142,'cenník 2022'!A142:I626,7,0)=0,"",(VLOOKUP(A142,'cenník 2022'!A142:I626,7,0)))</f>
        <v>21.3</v>
      </c>
      <c r="H142" s="24">
        <f>IF(VLOOKUP(A142,'cenník 2022'!A142:I626,8,0)=0,"",(VLOOKUP(A142,'cenník 2022'!A142:I626,8,0)))</f>
        <v>127.80000000000001</v>
      </c>
      <c r="I142" s="25">
        <f>IF(VLOOKUP(A142,'cenník 2022'!A142:I626,9,0)=0,"",(VLOOKUP(A142,'cenník 2022'!A142:I626,9,0)))</f>
        <v>153.36000000000001</v>
      </c>
    </row>
    <row r="143" spans="1:9">
      <c r="A143" s="27" t="s">
        <v>282</v>
      </c>
      <c r="B143" s="28" t="s">
        <v>283</v>
      </c>
      <c r="C143" s="35" t="s">
        <v>9</v>
      </c>
      <c r="D143" s="115">
        <f>VLOOKUP(A143,'cenník 2022'!A143:I627,4,0)</f>
        <v>12</v>
      </c>
      <c r="E143" s="39" t="str">
        <f>IF(VLOOKUP(A143,'cenník 2022'!A143:I627,5,0)=0,"",(VLOOKUP(A143,'cenník 2022'!A143:I627,5,0)))</f>
        <v/>
      </c>
      <c r="F143" s="26" t="str">
        <f>IF(VLOOKUP(A143,'cenník 2022'!A143:I627,6,0)=0,"",(VLOOKUP(A143,'cenník 2022'!A143:I627,6,0)))</f>
        <v>0,2-0,4</v>
      </c>
      <c r="G143" s="23">
        <f>IF(VLOOKUP(A143,'cenník 2022'!A143:I627,7,0)=0,"",(VLOOKUP(A143,'cenník 2022'!A143:I627,7,0)))</f>
        <v>15.8</v>
      </c>
      <c r="H143" s="24">
        <f>IF(VLOOKUP(A143,'cenník 2022'!A143:I627,8,0)=0,"",(VLOOKUP(A143,'cenník 2022'!A143:I627,8,0)))</f>
        <v>189.60000000000002</v>
      </c>
      <c r="I143" s="25">
        <f>IF(VLOOKUP(A143,'cenník 2022'!A143:I627,9,0)=0,"",(VLOOKUP(A143,'cenník 2022'!A143:I627,9,0)))</f>
        <v>227.52</v>
      </c>
    </row>
    <row r="144" spans="1:9" ht="36">
      <c r="A144" s="27" t="s">
        <v>284</v>
      </c>
      <c r="B144" s="28" t="s">
        <v>285</v>
      </c>
      <c r="C144" s="35" t="s">
        <v>9</v>
      </c>
      <c r="D144" s="115">
        <f>VLOOKUP(A144,'cenník 2022'!A144:I628,4,0)</f>
        <v>6.5</v>
      </c>
      <c r="E144" s="39" t="str">
        <f>IF(VLOOKUP(A144,'cenník 2022'!A144:I628,5,0)=0,"",(VLOOKUP(A144,'cenník 2022'!A144:I628,5,0)))</f>
        <v/>
      </c>
      <c r="F144" s="26" t="str">
        <f>IF(VLOOKUP(A144,'cenník 2022'!A144:I628,6,0)=0,"",(VLOOKUP(A144,'cenník 2022'!A144:I628,6,0)))</f>
        <v>0,35-0,5 kg/1 náter, 1,3 kg/1 mm stierka</v>
      </c>
      <c r="G144" s="23">
        <f>IF(VLOOKUP(A144,'cenník 2022'!A144:I628,7,0)=0,"",(VLOOKUP(A144,'cenník 2022'!A144:I628,7,0)))</f>
        <v>18.100000000000001</v>
      </c>
      <c r="H144" s="24">
        <f>IF(VLOOKUP(A144,'cenník 2022'!A144:I628,8,0)=0,"",(VLOOKUP(A144,'cenník 2022'!A144:I628,8,0)))</f>
        <v>117.65</v>
      </c>
      <c r="I144" s="25">
        <f>IF(VLOOKUP(A144,'cenník 2022'!A144:I628,9,0)=0,"",(VLOOKUP(A144,'cenník 2022'!A144:I628,9,0)))</f>
        <v>141.18</v>
      </c>
    </row>
    <row r="145" spans="1:9" ht="36">
      <c r="A145" s="27" t="s">
        <v>287</v>
      </c>
      <c r="B145" s="28" t="s">
        <v>288</v>
      </c>
      <c r="C145" s="35" t="s">
        <v>9</v>
      </c>
      <c r="D145" s="115">
        <f>VLOOKUP(A145,'cenník 2022'!A145:I629,4,0)</f>
        <v>13</v>
      </c>
      <c r="E145" s="39" t="str">
        <f>IF(VLOOKUP(A145,'cenník 2022'!A145:I629,5,0)=0,"",(VLOOKUP(A145,'cenník 2022'!A145:I629,5,0)))</f>
        <v/>
      </c>
      <c r="F145" s="26" t="str">
        <f>IF(VLOOKUP(A145,'cenník 2022'!A145:I629,6,0)=0,"",(VLOOKUP(A145,'cenník 2022'!A145:I629,6,0)))</f>
        <v>0,35-0,5 kg/1 náter, 1,3 kg/1 mm stierka</v>
      </c>
      <c r="G145" s="23">
        <f>IF(VLOOKUP(A145,'cenník 2022'!A145:I629,7,0)=0,"",(VLOOKUP(A145,'cenník 2022'!A145:I629,7,0)))</f>
        <v>18</v>
      </c>
      <c r="H145" s="24">
        <f>IF(VLOOKUP(A145,'cenník 2022'!A145:I629,8,0)=0,"",(VLOOKUP(A145,'cenník 2022'!A145:I629,8,0)))</f>
        <v>234</v>
      </c>
      <c r="I145" s="25">
        <f>IF(VLOOKUP(A145,'cenník 2022'!A145:I629,9,0)=0,"",(VLOOKUP(A145,'cenník 2022'!A145:I629,9,0)))</f>
        <v>280.8</v>
      </c>
    </row>
    <row r="146" spans="1:9" ht="24">
      <c r="A146" s="27" t="s">
        <v>289</v>
      </c>
      <c r="B146" s="28" t="s">
        <v>290</v>
      </c>
      <c r="C146" s="35" t="s">
        <v>9</v>
      </c>
      <c r="D146" s="115">
        <f>VLOOKUP(A146,'cenník 2022'!A146:I630,4,0)</f>
        <v>7</v>
      </c>
      <c r="E146" s="39" t="str">
        <f>IF(VLOOKUP(A146,'cenník 2022'!A146:I630,5,0)=0,"",(VLOOKUP(A146,'cenník 2022'!A146:I630,5,0)))</f>
        <v/>
      </c>
      <c r="F146" s="26" t="str">
        <f>IF(VLOOKUP(A146,'cenník 2022'!A146:I630,6,0)=0,"",(VLOOKUP(A146,'cenník 2022'!A146:I630,6,0)))</f>
        <v>0,15 -0,20 kg/m2 1 náter</v>
      </c>
      <c r="G146" s="23">
        <f>IF(VLOOKUP(A146,'cenník 2022'!A146:I630,7,0)=0,"",(VLOOKUP(A146,'cenník 2022'!A146:I630,7,0)))</f>
        <v>18.8</v>
      </c>
      <c r="H146" s="24">
        <f>IF(VLOOKUP(A146,'cenník 2022'!A146:I630,8,0)=0,"",(VLOOKUP(A146,'cenník 2022'!A146:I630,8,0)))</f>
        <v>131.6</v>
      </c>
      <c r="I146" s="25">
        <f>IF(VLOOKUP(A146,'cenník 2022'!A146:I630,9,0)=0,"",(VLOOKUP(A146,'cenník 2022'!A146:I630,9,0)))</f>
        <v>157.91999999999999</v>
      </c>
    </row>
    <row r="147" spans="1:9">
      <c r="A147" s="27" t="s">
        <v>292</v>
      </c>
      <c r="B147" s="28" t="s">
        <v>293</v>
      </c>
      <c r="C147" s="35" t="s">
        <v>9</v>
      </c>
      <c r="D147" s="115">
        <f>VLOOKUP(A147,'cenník 2022'!A147:I631,4,0)</f>
        <v>1</v>
      </c>
      <c r="E147" s="39" t="str">
        <f>IF(VLOOKUP(A147,'cenník 2022'!A147:I631,5,0)=0,"",(VLOOKUP(A147,'cenník 2022'!A147:I631,5,0)))</f>
        <v/>
      </c>
      <c r="F147" s="26" t="str">
        <f>IF(VLOOKUP(A147,'cenník 2022'!A147:I631,6,0)=0,"",(VLOOKUP(A147,'cenník 2022'!A147:I631,6,0)))</f>
        <v>0,03 - 0,05 kg/m²</v>
      </c>
      <c r="G147" s="23">
        <f>IF(VLOOKUP(A147,'cenník 2022'!A147:I631,7,0)=0,"",(VLOOKUP(A147,'cenník 2022'!A147:I631,7,0)))</f>
        <v>47.8</v>
      </c>
      <c r="H147" s="24">
        <f>IF(VLOOKUP(A147,'cenník 2022'!A147:I631,8,0)=0,"",(VLOOKUP(A147,'cenník 2022'!A147:I631,8,0)))</f>
        <v>47.8</v>
      </c>
      <c r="I147" s="25">
        <f>IF(VLOOKUP(A147,'cenník 2022'!A147:I631,9,0)=0,"",(VLOOKUP(A147,'cenník 2022'!A147:I631,9,0)))</f>
        <v>57.359999999999992</v>
      </c>
    </row>
    <row r="148" spans="1:9">
      <c r="A148" s="27" t="s">
        <v>295</v>
      </c>
      <c r="B148" s="28" t="s">
        <v>296</v>
      </c>
      <c r="C148" s="35" t="s">
        <v>74</v>
      </c>
      <c r="D148" s="115">
        <f>VLOOKUP(A148,'cenník 2022'!A148:I632,4,0)</f>
        <v>1</v>
      </c>
      <c r="E148" s="39" t="str">
        <f>IF(VLOOKUP(A148,'cenník 2022'!A148:I632,5,0)=0,"",(VLOOKUP(A148,'cenník 2022'!A148:I632,5,0)))</f>
        <v/>
      </c>
      <c r="F148" s="26" t="str">
        <f>IF(VLOOKUP(A148,'cenník 2022'!A148:I632,6,0)=0,"",(VLOOKUP(A148,'cenník 2022'!A148:I632,6,0)))</f>
        <v>podľa potreby</v>
      </c>
      <c r="G148" s="23">
        <f>IF(VLOOKUP(A148,'cenník 2022'!A148:I632,7,0)=0,"",(VLOOKUP(A148,'cenník 2022'!A148:I632,7,0)))</f>
        <v>22.3</v>
      </c>
      <c r="H148" s="24">
        <f>IF(VLOOKUP(A148,'cenník 2022'!A148:I632,8,0)=0,"",(VLOOKUP(A148,'cenník 2022'!A148:I632,8,0)))</f>
        <v>22.3</v>
      </c>
      <c r="I148" s="25">
        <f>IF(VLOOKUP(A148,'cenník 2022'!A148:I632,9,0)=0,"",(VLOOKUP(A148,'cenník 2022'!A148:I632,9,0)))</f>
        <v>26.76</v>
      </c>
    </row>
    <row r="149" spans="1:9">
      <c r="A149" s="27" t="s">
        <v>298</v>
      </c>
      <c r="B149" s="28" t="s">
        <v>299</v>
      </c>
      <c r="C149" s="35" t="s">
        <v>74</v>
      </c>
      <c r="D149" s="115">
        <f>VLOOKUP(A149,'cenník 2022'!A149:I633,4,0)</f>
        <v>100</v>
      </c>
      <c r="E149" s="39" t="str">
        <f>IF(VLOOKUP(A149,'cenník 2022'!A149:I633,5,0)=0,"",(VLOOKUP(A149,'cenník 2022'!A149:I633,5,0)))</f>
        <v/>
      </c>
      <c r="F149" s="26" t="str">
        <f>IF(VLOOKUP(A149,'cenník 2022'!A149:I633,6,0)=0,"",(VLOOKUP(A149,'cenník 2022'!A149:I633,6,0)))</f>
        <v>podľa potreby</v>
      </c>
      <c r="G149" s="23">
        <f>IF(VLOOKUP(A149,'cenník 2022'!A149:I633,7,0)=0,"",(VLOOKUP(A149,'cenník 2022'!A149:I633,7,0)))</f>
        <v>9.5000000000000001E-2</v>
      </c>
      <c r="H149" s="24">
        <f>IF(VLOOKUP(A149,'cenník 2022'!A149:I633,8,0)=0,"",(VLOOKUP(A149,'cenník 2022'!A149:I633,8,0)))</f>
        <v>9.5</v>
      </c>
      <c r="I149" s="25">
        <f>IF(VLOOKUP(A149,'cenník 2022'!A149:I633,9,0)=0,"",(VLOOKUP(A149,'cenník 2022'!A149:I633,9,0)))</f>
        <v>11.4</v>
      </c>
    </row>
    <row r="150" spans="1:9">
      <c r="A150" s="27" t="s">
        <v>300</v>
      </c>
      <c r="B150" s="28" t="s">
        <v>301</v>
      </c>
      <c r="C150" s="35" t="s">
        <v>9</v>
      </c>
      <c r="D150" s="115">
        <f>VLOOKUP(A150,'cenník 2022'!A150:I634,4,0)</f>
        <v>18.25</v>
      </c>
      <c r="E150" s="39" t="str">
        <f>IF(VLOOKUP(A150,'cenník 2022'!A150:I634,5,0)=0,"",(VLOOKUP(A150,'cenník 2022'!A150:I634,5,0)))</f>
        <v/>
      </c>
      <c r="F150" s="26" t="str">
        <f>IF(VLOOKUP(A150,'cenník 2022'!A150:I634,6,0)=0,"",(VLOOKUP(A150,'cenník 2022'!A150:I634,6,0)))</f>
        <v>18,25/cm/m²</v>
      </c>
      <c r="G150" s="23">
        <f>IF(VLOOKUP(A150,'cenník 2022'!A150:I634,7,0)=0,"",(VLOOKUP(A150,'cenník 2022'!A150:I634,7,0)))</f>
        <v>11.7</v>
      </c>
      <c r="H150" s="24">
        <f>IF(VLOOKUP(A150,'cenník 2022'!A150:I634,8,0)=0,"",(VLOOKUP(A150,'cenník 2022'!A150:I634,8,0)))</f>
        <v>213.52499999999998</v>
      </c>
      <c r="I150" s="25">
        <f>IF(VLOOKUP(A150,'cenník 2022'!A150:I634,9,0)=0,"",(VLOOKUP(A150,'cenník 2022'!A150:I634,9,0)))</f>
        <v>256.22999999999996</v>
      </c>
    </row>
    <row r="151" spans="1:9">
      <c r="A151" s="27" t="s">
        <v>303</v>
      </c>
      <c r="B151" s="28" t="s">
        <v>304</v>
      </c>
      <c r="C151" s="35" t="s">
        <v>9</v>
      </c>
      <c r="D151" s="115">
        <f>VLOOKUP(A151,'cenník 2022'!A151:I635,4,0)</f>
        <v>18.25</v>
      </c>
      <c r="E151" s="39" t="str">
        <f>IF(VLOOKUP(A151,'cenník 2022'!A151:I635,5,0)=0,"",(VLOOKUP(A151,'cenník 2022'!A151:I635,5,0)))</f>
        <v/>
      </c>
      <c r="F151" s="26" t="str">
        <f>IF(VLOOKUP(A151,'cenník 2022'!A151:I635,6,0)=0,"",(VLOOKUP(A151,'cenník 2022'!A151:I635,6,0)))</f>
        <v>18,25/cm/m²</v>
      </c>
      <c r="G151" s="23">
        <f>IF(VLOOKUP(A151,'cenník 2022'!A151:I635,7,0)=0,"",(VLOOKUP(A151,'cenník 2022'!A151:I635,7,0)))</f>
        <v>11.7</v>
      </c>
      <c r="H151" s="24">
        <f>IF(VLOOKUP(A151,'cenník 2022'!A151:I635,8,0)=0,"",(VLOOKUP(A151,'cenník 2022'!A151:I635,8,0)))</f>
        <v>213.52499999999998</v>
      </c>
      <c r="I151" s="25">
        <f>IF(VLOOKUP(A151,'cenník 2022'!A151:I635,9,0)=0,"",(VLOOKUP(A151,'cenník 2022'!A151:I635,9,0)))</f>
        <v>256.22999999999996</v>
      </c>
    </row>
    <row r="152" spans="1:9">
      <c r="A152" s="27" t="s">
        <v>305</v>
      </c>
      <c r="B152" s="28" t="s">
        <v>306</v>
      </c>
      <c r="C152" s="35" t="s">
        <v>9</v>
      </c>
      <c r="D152" s="115">
        <f>VLOOKUP(A152,'cenník 2022'!A152:I636,4,0)</f>
        <v>4.5</v>
      </c>
      <c r="E152" s="39" t="str">
        <f>IF(VLOOKUP(A152,'cenník 2022'!A152:I636,5,0)=0,"",(VLOOKUP(A152,'cenník 2022'!A152:I636,5,0)))</f>
        <v/>
      </c>
      <c r="F152" s="26" t="str">
        <f>IF(VLOOKUP(A152,'cenník 2022'!A152:I636,6,0)=0,"",(VLOOKUP(A152,'cenník 2022'!A152:I636,6,0)))</f>
        <v>podľa potreby</v>
      </c>
      <c r="G152" s="23">
        <f>IF(VLOOKUP(A152,'cenník 2022'!A152:I636,7,0)=0,"",(VLOOKUP(A152,'cenník 2022'!A152:I636,7,0)))</f>
        <v>24.2</v>
      </c>
      <c r="H152" s="24">
        <f>IF(VLOOKUP(A152,'cenník 2022'!A152:I636,8,0)=0,"",(VLOOKUP(A152,'cenník 2022'!A152:I636,8,0)))</f>
        <v>108.89999999999999</v>
      </c>
      <c r="I152" s="25">
        <f>IF(VLOOKUP(A152,'cenník 2022'!A152:I636,9,0)=0,"",(VLOOKUP(A152,'cenník 2022'!A152:I636,9,0)))</f>
        <v>130.67999999999998</v>
      </c>
    </row>
    <row r="153" spans="1:9">
      <c r="A153" s="27" t="s">
        <v>307</v>
      </c>
      <c r="B153" s="28" t="s">
        <v>308</v>
      </c>
      <c r="C153" s="35" t="s">
        <v>9</v>
      </c>
      <c r="D153" s="115">
        <f>VLOOKUP(A153,'cenník 2022'!A153:I637,4,0)</f>
        <v>4</v>
      </c>
      <c r="E153" s="39" t="str">
        <f>IF(VLOOKUP(A153,'cenník 2022'!A153:I637,5,0)=0,"",(VLOOKUP(A153,'cenník 2022'!A153:I637,5,0)))</f>
        <v/>
      </c>
      <c r="F153" s="26" t="str">
        <f>IF(VLOOKUP(A153,'cenník 2022'!A153:I637,6,0)=0,"",(VLOOKUP(A153,'cenník 2022'!A153:I637,6,0)))</f>
        <v>0,1 - 0,2</v>
      </c>
      <c r="G153" s="23">
        <f>IF(VLOOKUP(A153,'cenník 2022'!A153:I637,7,0)=0,"",(VLOOKUP(A153,'cenník 2022'!A153:I637,7,0)))</f>
        <v>25.65</v>
      </c>
      <c r="H153" s="24">
        <f>IF(VLOOKUP(A153,'cenník 2022'!A153:I637,8,0)=0,"",(VLOOKUP(A153,'cenník 2022'!A153:I637,8,0)))</f>
        <v>102.6</v>
      </c>
      <c r="I153" s="25">
        <f>IF(VLOOKUP(A153,'cenník 2022'!A153:I637,9,0)=0,"",(VLOOKUP(A153,'cenník 2022'!A153:I637,9,0)))</f>
        <v>123.11999999999999</v>
      </c>
    </row>
    <row r="154" spans="1:9">
      <c r="A154" s="27" t="s">
        <v>310</v>
      </c>
      <c r="B154" s="28" t="s">
        <v>311</v>
      </c>
      <c r="C154" s="35" t="s">
        <v>9</v>
      </c>
      <c r="D154" s="115">
        <f>VLOOKUP(A154,'cenník 2022'!A154:I638,4,0)</f>
        <v>20</v>
      </c>
      <c r="E154" s="39" t="str">
        <f>IF(VLOOKUP(A154,'cenník 2022'!A154:I638,5,0)=0,"",(VLOOKUP(A154,'cenník 2022'!A154:I638,5,0)))</f>
        <v/>
      </c>
      <c r="F154" s="26" t="str">
        <f>IF(VLOOKUP(A154,'cenník 2022'!A154:I638,6,0)=0,"",(VLOOKUP(A154,'cenník 2022'!A154:I638,6,0)))</f>
        <v>0,1 - 0,2</v>
      </c>
      <c r="G154" s="23">
        <f>IF(VLOOKUP(A154,'cenník 2022'!A154:I638,7,0)=0,"",(VLOOKUP(A154,'cenník 2022'!A154:I638,7,0)))</f>
        <v>23.9</v>
      </c>
      <c r="H154" s="24">
        <f>IF(VLOOKUP(A154,'cenník 2022'!A154:I638,8,0)=0,"",(VLOOKUP(A154,'cenník 2022'!A154:I638,8,0)))</f>
        <v>478</v>
      </c>
      <c r="I154" s="25">
        <f>IF(VLOOKUP(A154,'cenník 2022'!A154:I638,9,0)=0,"",(VLOOKUP(A154,'cenník 2022'!A154:I638,9,0)))</f>
        <v>573.6</v>
      </c>
    </row>
    <row r="155" spans="1:9">
      <c r="A155" s="27" t="s">
        <v>312</v>
      </c>
      <c r="B155" s="28" t="s">
        <v>313</v>
      </c>
      <c r="C155" s="35" t="s">
        <v>9</v>
      </c>
      <c r="D155" s="115">
        <f>VLOOKUP(A155,'cenník 2022'!A155:I639,4,0)</f>
        <v>6</v>
      </c>
      <c r="E155" s="39" t="str">
        <f>IF(VLOOKUP(A155,'cenník 2022'!A155:I639,5,0)=0,"",(VLOOKUP(A155,'cenník 2022'!A155:I639,5,0)))</f>
        <v/>
      </c>
      <c r="F155" s="26" t="str">
        <f>IF(VLOOKUP(A155,'cenník 2022'!A155:I639,6,0)=0,"",(VLOOKUP(A155,'cenník 2022'!A155:I639,6,0)))</f>
        <v>2 kg/m²/3vrstvy</v>
      </c>
      <c r="G155" s="23">
        <f>IF(VLOOKUP(A155,'cenník 2022'!A155:I639,7,0)=0,"",(VLOOKUP(A155,'cenník 2022'!A155:I639,7,0)))</f>
        <v>14.5</v>
      </c>
      <c r="H155" s="24">
        <f>IF(VLOOKUP(A155,'cenník 2022'!A155:I639,8,0)=0,"",(VLOOKUP(A155,'cenník 2022'!A155:I639,8,0)))</f>
        <v>87</v>
      </c>
      <c r="I155" s="25">
        <f>IF(VLOOKUP(A155,'cenník 2022'!A155:I639,9,0)=0,"",(VLOOKUP(A155,'cenník 2022'!A155:I639,9,0)))</f>
        <v>104.39999999999999</v>
      </c>
    </row>
    <row r="156" spans="1:9">
      <c r="A156" s="27" t="s">
        <v>315</v>
      </c>
      <c r="B156" s="28" t="s">
        <v>316</v>
      </c>
      <c r="C156" s="35" t="s">
        <v>9</v>
      </c>
      <c r="D156" s="115">
        <f>VLOOKUP(A156,'cenník 2022'!A156:I640,4,0)</f>
        <v>25</v>
      </c>
      <c r="E156" s="39" t="str">
        <f>IF(VLOOKUP(A156,'cenník 2022'!A156:I640,5,0)=0,"",(VLOOKUP(A156,'cenník 2022'!A156:I640,5,0)))</f>
        <v/>
      </c>
      <c r="F156" s="26" t="str">
        <f>IF(VLOOKUP(A156,'cenník 2022'!A156:I640,6,0)=0,"",(VLOOKUP(A156,'cenník 2022'!A156:I640,6,0)))</f>
        <v>2 kg/m²/3vrstvy</v>
      </c>
      <c r="G156" s="23">
        <f>IF(VLOOKUP(A156,'cenník 2022'!A156:I640,7,0)=0,"",(VLOOKUP(A156,'cenník 2022'!A156:I640,7,0)))</f>
        <v>12.2</v>
      </c>
      <c r="H156" s="24">
        <f>IF(VLOOKUP(A156,'cenník 2022'!A156:I640,8,0)=0,"",(VLOOKUP(A156,'cenník 2022'!A156:I640,8,0)))</f>
        <v>305</v>
      </c>
      <c r="I156" s="25">
        <f>IF(VLOOKUP(A156,'cenník 2022'!A156:I640,9,0)=0,"",(VLOOKUP(A156,'cenník 2022'!A156:I640,9,0)))</f>
        <v>366</v>
      </c>
    </row>
    <row r="157" spans="1:9" ht="24">
      <c r="A157" s="27" t="s">
        <v>317</v>
      </c>
      <c r="B157" s="28" t="s">
        <v>318</v>
      </c>
      <c r="C157" s="35" t="s">
        <v>9</v>
      </c>
      <c r="D157" s="115">
        <f>VLOOKUP(A157,'cenník 2022'!A157:I641,4,0)</f>
        <v>5</v>
      </c>
      <c r="E157" s="39" t="str">
        <f>IF(VLOOKUP(A157,'cenník 2022'!A157:I641,5,0)=0,"",(VLOOKUP(A157,'cenník 2022'!A157:I641,5,0)))</f>
        <v/>
      </c>
      <c r="F157" s="26" t="str">
        <f>IF(VLOOKUP(A157,'cenník 2022'!A157:I641,6,0)=0,"",(VLOOKUP(A157,'cenník 2022'!A157:I641,6,0)))</f>
        <v>0,4 - 0,5  kg/m²/2 vrstvy</v>
      </c>
      <c r="G157" s="23">
        <f>IF(VLOOKUP(A157,'cenník 2022'!A157:I641,7,0)=0,"",(VLOOKUP(A157,'cenník 2022'!A157:I641,7,0)))</f>
        <v>46.5</v>
      </c>
      <c r="H157" s="24">
        <f>IF(VLOOKUP(A157,'cenník 2022'!A157:I641,8,0)=0,"",(VLOOKUP(A157,'cenník 2022'!A157:I641,8,0)))</f>
        <v>232.5</v>
      </c>
      <c r="I157" s="25">
        <f>IF(VLOOKUP(A157,'cenník 2022'!A157:I641,9,0)=0,"",(VLOOKUP(A157,'cenník 2022'!A157:I641,9,0)))</f>
        <v>279</v>
      </c>
    </row>
    <row r="158" spans="1:9" ht="24">
      <c r="A158" s="27" t="s">
        <v>320</v>
      </c>
      <c r="B158" s="28" t="s">
        <v>321</v>
      </c>
      <c r="C158" s="35" t="s">
        <v>9</v>
      </c>
      <c r="D158" s="115">
        <f>VLOOKUP(A158,'cenník 2022'!A158:I642,4,0)</f>
        <v>20</v>
      </c>
      <c r="E158" s="39" t="str">
        <f>IF(VLOOKUP(A158,'cenník 2022'!A158:I642,5,0)=0,"",(VLOOKUP(A158,'cenník 2022'!A158:I642,5,0)))</f>
        <v/>
      </c>
      <c r="F158" s="26" t="str">
        <f>IF(VLOOKUP(A158,'cenník 2022'!A158:I642,6,0)=0,"",(VLOOKUP(A158,'cenník 2022'!A158:I642,6,0)))</f>
        <v>0,4 - 0,5  kg/m²/2 vrstvy</v>
      </c>
      <c r="G158" s="23">
        <f>IF(VLOOKUP(A158,'cenník 2022'!A158:I642,7,0)=0,"",(VLOOKUP(A158,'cenník 2022'!A158:I642,7,0)))</f>
        <v>41.5</v>
      </c>
      <c r="H158" s="24">
        <f>IF(VLOOKUP(A158,'cenník 2022'!A158:I642,8,0)=0,"",(VLOOKUP(A158,'cenník 2022'!A158:I642,8,0)))</f>
        <v>830</v>
      </c>
      <c r="I158" s="25">
        <f>IF(VLOOKUP(A158,'cenník 2022'!A158:I642,9,0)=0,"",(VLOOKUP(A158,'cenník 2022'!A158:I642,9,0)))</f>
        <v>996</v>
      </c>
    </row>
    <row r="159" spans="1:9">
      <c r="A159" s="27" t="s">
        <v>322</v>
      </c>
      <c r="B159" s="28" t="s">
        <v>323</v>
      </c>
      <c r="C159" s="35" t="s">
        <v>324</v>
      </c>
      <c r="D159" s="115">
        <f>VLOOKUP(A159,'cenník 2022'!A159:I643,4,0)</f>
        <v>1</v>
      </c>
      <c r="E159" s="39" t="str">
        <f>IF(VLOOKUP(A159,'cenník 2022'!A159:I643,5,0)=0,"",(VLOOKUP(A159,'cenník 2022'!A159:I643,5,0)))</f>
        <v/>
      </c>
      <c r="F159" s="26" t="str">
        <f>IF(VLOOKUP(A159,'cenník 2022'!A159:I643,6,0)=0,"",(VLOOKUP(A159,'cenník 2022'!A159:I643,6,0)))</f>
        <v>1 m</v>
      </c>
      <c r="G159" s="23">
        <f>IF(VLOOKUP(A159,'cenník 2022'!A159:I643,7,0)=0,"",(VLOOKUP(A159,'cenník 2022'!A159:I643,7,0)))</f>
        <v>106</v>
      </c>
      <c r="H159" s="24">
        <f>IF(VLOOKUP(A159,'cenník 2022'!A159:I643,8,0)=0,"",(VLOOKUP(A159,'cenník 2022'!A159:I643,8,0)))</f>
        <v>106</v>
      </c>
      <c r="I159" s="25">
        <f>IF(VLOOKUP(A159,'cenník 2022'!A159:I643,9,0)=0,"",(VLOOKUP(A159,'cenník 2022'!A159:I643,9,0)))</f>
        <v>127.19999999999999</v>
      </c>
    </row>
    <row r="160" spans="1:9">
      <c r="A160" s="27" t="s">
        <v>892</v>
      </c>
      <c r="B160" s="28" t="s">
        <v>266</v>
      </c>
      <c r="C160" s="35" t="s">
        <v>9</v>
      </c>
      <c r="D160" s="115">
        <f>VLOOKUP(A160,'cenník 2022'!A160:I644,4,0)</f>
        <v>2</v>
      </c>
      <c r="E160" s="39" t="str">
        <f>IF(VLOOKUP(A160,'cenník 2022'!A160:I644,5,0)=0,"",(VLOOKUP(A160,'cenník 2022'!A160:I644,5,0)))</f>
        <v>72/144</v>
      </c>
      <c r="F160" s="26">
        <f>IF(VLOOKUP(A160,'cenník 2022'!A160:I644,6,0)=0,"",(VLOOKUP(A160,'cenník 2022'!A160:I644,6,0)))</f>
        <v>0.2</v>
      </c>
      <c r="G160" s="23">
        <f>IF(VLOOKUP(A160,'cenník 2022'!A160:I644,7,0)=0,"",(VLOOKUP(A160,'cenník 2022'!A160:I644,7,0)))</f>
        <v>7.4</v>
      </c>
      <c r="H160" s="24">
        <f>IF(VLOOKUP(A160,'cenník 2022'!A160:I644,8,0)=0,"",(VLOOKUP(A160,'cenník 2022'!A160:I644,8,0)))</f>
        <v>14.8</v>
      </c>
      <c r="I160" s="25">
        <f>IF(VLOOKUP(A160,'cenník 2022'!A160:I644,9,0)=0,"",(VLOOKUP(A160,'cenník 2022'!A160:I644,9,0)))</f>
        <v>17.760000000000002</v>
      </c>
    </row>
    <row r="161" spans="1:9">
      <c r="A161" s="27" t="s">
        <v>888</v>
      </c>
      <c r="B161" s="28" t="s">
        <v>889</v>
      </c>
      <c r="C161" s="35" t="s">
        <v>9</v>
      </c>
      <c r="D161" s="115">
        <f>VLOOKUP(A161,'cenník 2022'!A161:I645,4,0)</f>
        <v>25</v>
      </c>
      <c r="E161" s="39" t="str">
        <f>IF(VLOOKUP(A161,'cenník 2022'!A161:I645,5,0)=0,"",(VLOOKUP(A161,'cenník 2022'!A161:I645,5,0)))</f>
        <v>48/1200</v>
      </c>
      <c r="F161" s="26">
        <f>IF(VLOOKUP(A161,'cenník 2022'!A161:I645,6,0)=0,"",(VLOOKUP(A161,'cenník 2022'!A161:I645,6,0)))</f>
        <v>20</v>
      </c>
      <c r="G161" s="23">
        <f>IF(VLOOKUP(A161,'cenník 2022'!A161:I645,7,0)=0,"",(VLOOKUP(A161,'cenník 2022'!A161:I645,7,0)))</f>
        <v>0.156</v>
      </c>
      <c r="H161" s="24">
        <f>IF(VLOOKUP(A161,'cenník 2022'!A161:I645,8,0)=0,"",(VLOOKUP(A161,'cenník 2022'!A161:I645,8,0)))</f>
        <v>3.9</v>
      </c>
      <c r="I161" s="25">
        <f>IF(VLOOKUP(A161,'cenník 2022'!A161:I645,9,0)=0,"",(VLOOKUP(A161,'cenník 2022'!A161:I645,9,0)))</f>
        <v>4.68</v>
      </c>
    </row>
    <row r="162" spans="1:9">
      <c r="A162" s="27" t="s">
        <v>327</v>
      </c>
      <c r="B162" s="28" t="s">
        <v>328</v>
      </c>
      <c r="C162" s="35" t="s">
        <v>9</v>
      </c>
      <c r="D162" s="115">
        <f>VLOOKUP(A162,'cenník 2022'!A162:I646,4,0)</f>
        <v>25</v>
      </c>
      <c r="E162" s="39" t="str">
        <f>IF(VLOOKUP(A162,'cenník 2022'!A162:I646,5,0)=0,"",(VLOOKUP(A162,'cenník 2022'!A162:I646,5,0)))</f>
        <v>48/1200</v>
      </c>
      <c r="F162" s="26" t="str">
        <f>IF(VLOOKUP(A162,'cenník 2022'!A162:I646,6,0)=0,"",(VLOOKUP(A162,'cenník 2022'!A162:I646,6,0)))</f>
        <v>18 - 20</v>
      </c>
      <c r="G162" s="23">
        <f>IF(VLOOKUP(A162,'cenník 2022'!A162:I646,7,0)=0,"",(VLOOKUP(A162,'cenník 2022'!A162:I646,7,0)))</f>
        <v>0.16600000000000001</v>
      </c>
      <c r="H162" s="24">
        <f>IF(VLOOKUP(A162,'cenník 2022'!A162:I646,8,0)=0,"",(VLOOKUP(A162,'cenník 2022'!A162:I646,8,0)))</f>
        <v>4.1500000000000004</v>
      </c>
      <c r="I162" s="25">
        <f>IF(VLOOKUP(A162,'cenník 2022'!A162:I646,9,0)=0,"",(VLOOKUP(A162,'cenník 2022'!A162:I646,9,0)))</f>
        <v>4.9800000000000004</v>
      </c>
    </row>
    <row r="163" spans="1:9">
      <c r="A163" s="27" t="s">
        <v>901</v>
      </c>
      <c r="B163" s="28" t="s">
        <v>330</v>
      </c>
      <c r="C163" s="35" t="s">
        <v>9</v>
      </c>
      <c r="D163" s="115">
        <f>VLOOKUP(A163,'cenník 2022'!A163:I647,4,0)</f>
        <v>25</v>
      </c>
      <c r="E163" s="39" t="str">
        <f>IF(VLOOKUP(A163,'cenník 2022'!A163:I647,5,0)=0,"",(VLOOKUP(A163,'cenník 2022'!A163:I647,5,0)))</f>
        <v>42/1050</v>
      </c>
      <c r="F163" s="26" t="str">
        <f>IF(VLOOKUP(A163,'cenník 2022'!A163:I647,6,0)=0,"",(VLOOKUP(A163,'cenník 2022'!A163:I647,6,0)))</f>
        <v xml:space="preserve">25kg/14 l </v>
      </c>
      <c r="G163" s="23">
        <f>IF(VLOOKUP(A163,'cenník 2022'!A163:I647,7,0)=0,"",(VLOOKUP(A163,'cenník 2022'!A163:I647,7,0)))</f>
        <v>0.38200000000000001</v>
      </c>
      <c r="H163" s="24">
        <f>IF(VLOOKUP(A163,'cenník 2022'!A163:I647,8,0)=0,"",(VLOOKUP(A163,'cenník 2022'!A163:I647,8,0)))</f>
        <v>9.5500000000000007</v>
      </c>
      <c r="I163" s="25">
        <f>IF(VLOOKUP(A163,'cenník 2022'!A163:I647,9,0)=0,"",(VLOOKUP(A163,'cenník 2022'!A163:I647,9,0)))</f>
        <v>11.46</v>
      </c>
    </row>
    <row r="164" spans="1:9">
      <c r="A164" s="27" t="s">
        <v>332</v>
      </c>
      <c r="B164" s="28" t="s">
        <v>333</v>
      </c>
      <c r="C164" s="35" t="s">
        <v>9</v>
      </c>
      <c r="D164" s="115" t="str">
        <f>VLOOKUP(A164,'cenník 2022'!A164:I648,4,0)</f>
        <v>25</v>
      </c>
      <c r="E164" s="39" t="str">
        <f>IF(VLOOKUP(A164,'cenník 2022'!A164:I648,5,0)=0,"",(VLOOKUP(A164,'cenník 2022'!A164:I648,5,0)))</f>
        <v>48/1200</v>
      </c>
      <c r="F164" s="26">
        <f>IF(VLOOKUP(A164,'cenník 2022'!A164:I648,6,0)=0,"",(VLOOKUP(A164,'cenník 2022'!A164:I648,6,0)))</f>
        <v>19.5</v>
      </c>
      <c r="G164" s="23">
        <f>IF(VLOOKUP(A164,'cenník 2022'!A164:I648,7,0)=0,"",(VLOOKUP(A164,'cenník 2022'!A164:I648,7,0)))</f>
        <v>0.29599999999999999</v>
      </c>
      <c r="H164" s="24">
        <f>IF(VLOOKUP(A164,'cenník 2022'!A164:I648,8,0)=0,"",(VLOOKUP(A164,'cenník 2022'!A164:I648,8,0)))</f>
        <v>7.3999999999999995</v>
      </c>
      <c r="I164" s="25">
        <f>IF(VLOOKUP(A164,'cenník 2022'!A164:I648,9,0)=0,"",(VLOOKUP(A164,'cenník 2022'!A164:I648,9,0)))</f>
        <v>8.879999999999999</v>
      </c>
    </row>
    <row r="165" spans="1:9">
      <c r="A165" s="27" t="s">
        <v>334</v>
      </c>
      <c r="B165" s="28" t="s">
        <v>335</v>
      </c>
      <c r="C165" s="35" t="s">
        <v>9</v>
      </c>
      <c r="D165" s="115">
        <f>VLOOKUP(A165,'cenník 2022'!A165:I649,4,0)</f>
        <v>25</v>
      </c>
      <c r="E165" s="39" t="str">
        <f>IF(VLOOKUP(A165,'cenník 2022'!A165:I649,5,0)=0,"",(VLOOKUP(A165,'cenník 2022'!A165:I649,5,0)))</f>
        <v>42/1050</v>
      </c>
      <c r="F165" s="26" t="str">
        <f>IF(VLOOKUP(A165,'cenník 2022'!A165:I649,6,0)=0,"",(VLOOKUP(A165,'cenník 2022'!A165:I649,6,0)))</f>
        <v>18 - 20</v>
      </c>
      <c r="G165" s="23">
        <f>IF(VLOOKUP(A165,'cenník 2022'!A165:I649,7,0)=0,"",(VLOOKUP(A165,'cenník 2022'!A165:I649,7,0)))</f>
        <v>0.56999999999999995</v>
      </c>
      <c r="H165" s="24">
        <f>IF(VLOOKUP(A165,'cenník 2022'!A165:I649,8,0)=0,"",(VLOOKUP(A165,'cenník 2022'!A165:I649,8,0)))</f>
        <v>14.249999999999998</v>
      </c>
      <c r="I165" s="25">
        <f>IF(VLOOKUP(A165,'cenník 2022'!A165:I649,9,0)=0,"",(VLOOKUP(A165,'cenník 2022'!A165:I649,9,0)))</f>
        <v>17.099999999999998</v>
      </c>
    </row>
    <row r="166" spans="1:9">
      <c r="A166" s="27" t="s">
        <v>336</v>
      </c>
      <c r="B166" s="28" t="s">
        <v>337</v>
      </c>
      <c r="C166" s="35" t="s">
        <v>9</v>
      </c>
      <c r="D166" s="115">
        <f>VLOOKUP(A166,'cenník 2022'!A166:I650,4,0)</f>
        <v>25</v>
      </c>
      <c r="E166" s="39" t="str">
        <f>IF(VLOOKUP(A166,'cenník 2022'!A166:I650,5,0)=0,"",(VLOOKUP(A166,'cenník 2022'!A166:I650,5,0)))</f>
        <v>42/1050</v>
      </c>
      <c r="F166" s="26">
        <f>IF(VLOOKUP(A166,'cenník 2022'!A166:I650,6,0)=0,"",(VLOOKUP(A166,'cenník 2022'!A166:I650,6,0)))</f>
        <v>20</v>
      </c>
      <c r="G166" s="23">
        <f>IF(VLOOKUP(A166,'cenník 2022'!A166:I650,7,0)=0,"",(VLOOKUP(A166,'cenník 2022'!A166:I650,7,0)))</f>
        <v>0.99</v>
      </c>
      <c r="H166" s="24">
        <f>IF(VLOOKUP(A166,'cenník 2022'!A166:I650,8,0)=0,"",(VLOOKUP(A166,'cenník 2022'!A166:I650,8,0)))</f>
        <v>24.75</v>
      </c>
      <c r="I166" s="25">
        <f>IF(VLOOKUP(A166,'cenník 2022'!A166:I650,9,0)=0,"",(VLOOKUP(A166,'cenník 2022'!A166:I650,9,0)))</f>
        <v>29.7</v>
      </c>
    </row>
    <row r="167" spans="1:9">
      <c r="A167" s="27" t="s">
        <v>338</v>
      </c>
      <c r="B167" s="28" t="s">
        <v>339</v>
      </c>
      <c r="C167" s="35" t="s">
        <v>9</v>
      </c>
      <c r="D167" s="115" t="str">
        <f>VLOOKUP(A167,'cenník 2022'!A167:I651,4,0)</f>
        <v>25</v>
      </c>
      <c r="E167" s="39" t="str">
        <f>IF(VLOOKUP(A167,'cenník 2022'!A167:I651,5,0)=0,"",(VLOOKUP(A167,'cenník 2022'!A167:I651,5,0)))</f>
        <v>48/1200</v>
      </c>
      <c r="F167" s="26">
        <f>IF(VLOOKUP(A167,'cenník 2022'!A167:I651,6,0)=0,"",(VLOOKUP(A167,'cenník 2022'!A167:I651,6,0)))</f>
        <v>3.3</v>
      </c>
      <c r="G167" s="23">
        <f>IF(VLOOKUP(A167,'cenník 2022'!A167:I651,7,0)=0,"",(VLOOKUP(A167,'cenník 2022'!A167:I651,7,0)))</f>
        <v>0.28100000000000003</v>
      </c>
      <c r="H167" s="24">
        <f>IF(VLOOKUP(A167,'cenník 2022'!A167:I651,8,0)=0,"",(VLOOKUP(A167,'cenník 2022'!A167:I651,8,0)))</f>
        <v>7.0250000000000004</v>
      </c>
      <c r="I167" s="25">
        <f>IF(VLOOKUP(A167,'cenník 2022'!A167:I651,9,0)=0,"",(VLOOKUP(A167,'cenník 2022'!A167:I651,9,0)))</f>
        <v>8.43</v>
      </c>
    </row>
    <row r="168" spans="1:9">
      <c r="A168" s="27" t="s">
        <v>340</v>
      </c>
      <c r="B168" s="28" t="s">
        <v>341</v>
      </c>
      <c r="C168" s="35" t="s">
        <v>9</v>
      </c>
      <c r="D168" s="115" t="str">
        <f>VLOOKUP(A168,'cenník 2022'!A168:I652,4,0)</f>
        <v>25</v>
      </c>
      <c r="E168" s="39" t="str">
        <f>IF(VLOOKUP(A168,'cenník 2022'!A168:I652,5,0)=0,"",(VLOOKUP(A168,'cenník 2022'!A168:I652,5,0)))</f>
        <v>48/1200</v>
      </c>
      <c r="F168" s="26">
        <f>IF(VLOOKUP(A168,'cenník 2022'!A168:I652,6,0)=0,"",(VLOOKUP(A168,'cenník 2022'!A168:I652,6,0)))</f>
        <v>16</v>
      </c>
      <c r="G168" s="23">
        <f>IF(VLOOKUP(A168,'cenník 2022'!A168:I652,7,0)=0,"",(VLOOKUP(A168,'cenník 2022'!A168:I652,7,0)))</f>
        <v>0.15</v>
      </c>
      <c r="H168" s="24">
        <f>IF(VLOOKUP(A168,'cenník 2022'!A168:I652,8,0)=0,"",(VLOOKUP(A168,'cenník 2022'!A168:I652,8,0)))</f>
        <v>3.75</v>
      </c>
      <c r="I168" s="25">
        <f>IF(VLOOKUP(A168,'cenník 2022'!A168:I652,9,0)=0,"",(VLOOKUP(A168,'cenník 2022'!A168:I652,9,0)))</f>
        <v>4.5</v>
      </c>
    </row>
    <row r="169" spans="1:9">
      <c r="A169" s="27" t="s">
        <v>902</v>
      </c>
      <c r="B169" s="28" t="s">
        <v>342</v>
      </c>
      <c r="C169" s="35" t="s">
        <v>9</v>
      </c>
      <c r="D169" s="115" t="str">
        <f>VLOOKUP(A169,'cenník 2022'!A169:I653,4,0)</f>
        <v>25</v>
      </c>
      <c r="E169" s="39" t="str">
        <f>IF(VLOOKUP(A169,'cenník 2022'!A169:I653,5,0)=0,"",(VLOOKUP(A169,'cenník 2022'!A169:I653,5,0)))</f>
        <v>48/1200</v>
      </c>
      <c r="F169" s="26">
        <f>IF(VLOOKUP(A169,'cenník 2022'!A169:I653,6,0)=0,"",(VLOOKUP(A169,'cenník 2022'!A169:I653,6,0)))</f>
        <v>16.5</v>
      </c>
      <c r="G169" s="23">
        <f>IF(VLOOKUP(A169,'cenník 2022'!A169:I653,7,0)=0,"",(VLOOKUP(A169,'cenník 2022'!A169:I653,7,0)))</f>
        <v>0.17499999999999999</v>
      </c>
      <c r="H169" s="24">
        <f>IF(VLOOKUP(A169,'cenník 2022'!A169:I653,8,0)=0,"",(VLOOKUP(A169,'cenník 2022'!A169:I653,8,0)))</f>
        <v>4.375</v>
      </c>
      <c r="I169" s="25">
        <f>IF(VLOOKUP(A169,'cenník 2022'!A169:I653,9,0)=0,"",(VLOOKUP(A169,'cenník 2022'!A169:I653,9,0)))</f>
        <v>5.25</v>
      </c>
    </row>
    <row r="170" spans="1:9">
      <c r="A170" s="27" t="s">
        <v>903</v>
      </c>
      <c r="B170" s="28" t="s">
        <v>343</v>
      </c>
      <c r="C170" s="35" t="s">
        <v>9</v>
      </c>
      <c r="D170" s="115" t="str">
        <f>VLOOKUP(A170,'cenník 2022'!A170:I654,4,0)</f>
        <v>25</v>
      </c>
      <c r="E170" s="39" t="str">
        <f>IF(VLOOKUP(A170,'cenník 2022'!A170:I654,5,0)=0,"",(VLOOKUP(A170,'cenník 2022'!A170:I654,5,0)))</f>
        <v>48/1200</v>
      </c>
      <c r="F170" s="26">
        <f>IF(VLOOKUP(A170,'cenník 2022'!A170:I654,6,0)=0,"",(VLOOKUP(A170,'cenník 2022'!A170:I654,6,0)))</f>
        <v>16</v>
      </c>
      <c r="G170" s="23">
        <f>IF(VLOOKUP(A170,'cenník 2022'!A170:I654,7,0)=0,"",(VLOOKUP(A170,'cenník 2022'!A170:I654,7,0)))</f>
        <v>0.16500000000000001</v>
      </c>
      <c r="H170" s="24">
        <f>IF(VLOOKUP(A170,'cenník 2022'!A170:I654,8,0)=0,"",(VLOOKUP(A170,'cenník 2022'!A170:I654,8,0)))</f>
        <v>4.125</v>
      </c>
      <c r="I170" s="25">
        <f>IF(VLOOKUP(A170,'cenník 2022'!A170:I654,9,0)=0,"",(VLOOKUP(A170,'cenník 2022'!A170:I654,9,0)))</f>
        <v>4.95</v>
      </c>
    </row>
    <row r="171" spans="1:9">
      <c r="A171" s="27" t="s">
        <v>355</v>
      </c>
      <c r="B171" s="28" t="s">
        <v>356</v>
      </c>
      <c r="C171" s="35" t="s">
        <v>9</v>
      </c>
      <c r="D171" s="115" t="str">
        <f>VLOOKUP(A171,'cenník 2022'!A171:I655,4,0)</f>
        <v>30</v>
      </c>
      <c r="E171" s="39" t="str">
        <f>IF(VLOOKUP(A171,'cenník 2022'!A171:I655,5,0)=0,"",(VLOOKUP(A171,'cenník 2022'!A171:I655,5,0)))</f>
        <v>40/1200</v>
      </c>
      <c r="F171" s="26">
        <f>IF(VLOOKUP(A171,'cenník 2022'!A171:I655,6,0)=0,"",(VLOOKUP(A171,'cenník 2022'!A171:I655,6,0)))</f>
        <v>11</v>
      </c>
      <c r="G171" s="23">
        <f>IF(VLOOKUP(A171,'cenník 2022'!A171:I655,7,0)=0,"",(VLOOKUP(A171,'cenník 2022'!A171:I655,7,0)))</f>
        <v>0.35499999999999998</v>
      </c>
      <c r="H171" s="24">
        <f>IF(VLOOKUP(A171,'cenník 2022'!A171:I655,8,0)=0,"",(VLOOKUP(A171,'cenník 2022'!A171:I655,8,0)))</f>
        <v>10.649999999999999</v>
      </c>
      <c r="I171" s="25">
        <f>IF(VLOOKUP(A171,'cenník 2022'!A171:I655,9,0)=0,"",(VLOOKUP(A171,'cenník 2022'!A171:I655,9,0)))</f>
        <v>12.779999999999998</v>
      </c>
    </row>
    <row r="172" spans="1:9" ht="24">
      <c r="A172" s="27" t="s">
        <v>344</v>
      </c>
      <c r="B172" s="28" t="s">
        <v>345</v>
      </c>
      <c r="C172" s="35" t="s">
        <v>9</v>
      </c>
      <c r="D172" s="115" t="str">
        <f>VLOOKUP(A172,'cenník 2022'!A172:I656,4,0)</f>
        <v>10</v>
      </c>
      <c r="E172" s="39" t="str">
        <f>IF(VLOOKUP(A172,'cenník 2022'!A172:I656,5,0)=0,"",(VLOOKUP(A172,'cenník 2022'!A172:I656,5,0)))</f>
        <v>54/540</v>
      </c>
      <c r="F172" s="26" t="str">
        <f>IF(VLOOKUP(A172,'cenník 2022'!A172:I656,6,0)=0,"",(VLOOKUP(A172,'cenník 2022'!A172:I656,6,0)))</f>
        <v>10 (hr. 40 mm) na 0,6 m2</v>
      </c>
      <c r="G172" s="23">
        <f>IF(VLOOKUP(A172,'cenník 2022'!A172:I656,7,0)=0,"",(VLOOKUP(A172,'cenník 2022'!A172:I656,7,0)))</f>
        <v>0.73</v>
      </c>
      <c r="H172" s="24">
        <f>IF(VLOOKUP(A172,'cenník 2022'!A172:I656,8,0)=0,"",(VLOOKUP(A172,'cenník 2022'!A172:I656,8,0)))</f>
        <v>7.3</v>
      </c>
      <c r="I172" s="25">
        <f>IF(VLOOKUP(A172,'cenník 2022'!A172:I656,9,0)=0,"",(VLOOKUP(A172,'cenník 2022'!A172:I656,9,0)))</f>
        <v>8.76</v>
      </c>
    </row>
    <row r="173" spans="1:9">
      <c r="A173" s="27" t="s">
        <v>349</v>
      </c>
      <c r="B173" s="28" t="s">
        <v>350</v>
      </c>
      <c r="C173" s="35" t="s">
        <v>9</v>
      </c>
      <c r="D173" s="115" t="str">
        <f>VLOOKUP(A173,'cenník 2022'!A174:I658,4,0)</f>
        <v>25</v>
      </c>
      <c r="E173" s="39" t="str">
        <f>IF(VLOOKUP(A173,'cenník 2022'!A174:I658,5,0)=0,"",(VLOOKUP(A173,'cenník 2022'!A174:I658,5,0)))</f>
        <v>42/1050</v>
      </c>
      <c r="F173" s="26" t="str">
        <f>IF(VLOOKUP(A173,'cenník 2022'!A174:I658,6,0)=0,"",(VLOOKUP(A173,'cenník 2022'!A174:I658,6,0)))</f>
        <v>4/ 2mm</v>
      </c>
      <c r="G173" s="23">
        <f>IF(VLOOKUP(A173,'cenník 2022'!A174:I658,7,0)=0,"",(VLOOKUP(A173,'cenník 2022'!A174:I658,7,0)))</f>
        <v>0.36499999999999999</v>
      </c>
      <c r="H173" s="24">
        <f>IF(VLOOKUP(A173,'cenník 2022'!A174:I658,8,0)=0,"",(VLOOKUP(A173,'cenník 2022'!A174:I658,8,0)))</f>
        <v>9.125</v>
      </c>
      <c r="I173" s="25">
        <f>IF(VLOOKUP(A173,'cenník 2022'!A174:I658,9,0)=0,"",(VLOOKUP(A173,'cenník 2022'!A174:I658,9,0)))</f>
        <v>10.95</v>
      </c>
    </row>
    <row r="174" spans="1:9" ht="24">
      <c r="A174" s="27" t="s">
        <v>352</v>
      </c>
      <c r="B174" s="28" t="s">
        <v>922</v>
      </c>
      <c r="C174" s="35" t="s">
        <v>9</v>
      </c>
      <c r="D174" s="115" t="str">
        <f>VLOOKUP(A174,'cenník 2022'!A175:I659,4,0)</f>
        <v>25</v>
      </c>
      <c r="E174" s="39" t="s">
        <v>15</v>
      </c>
      <c r="F174" s="26" t="str">
        <f>IF(VLOOKUP(A174,'cenník 2022'!A175:I659,6,0)=0,"",(VLOOKUP(A174,'cenník 2022'!A175:I659,6,0)))</f>
        <v>1,8 - 3,2 (hr 1mm - 2mm)</v>
      </c>
      <c r="G174" s="23">
        <f>IF(VLOOKUP(A174,'cenník 2022'!A175:I659,7,0)=0,"",(VLOOKUP(A174,'cenník 2022'!A175:I659,7,0)))</f>
        <v>2.74</v>
      </c>
      <c r="H174" s="24">
        <f>IF(VLOOKUP(A174,'cenník 2022'!A175:I659,8,0)=0,"",(VLOOKUP(A174,'cenník 2022'!A175:I659,8,0)))</f>
        <v>7.1</v>
      </c>
      <c r="I174" s="25">
        <f>IF(VLOOKUP(A174,'cenník 2022'!A175:I659,9,0)=0,"",(VLOOKUP(A174,'cenník 2022'!A175:I659,9,0)))</f>
        <v>8.52</v>
      </c>
    </row>
    <row r="175" spans="1:9" ht="24">
      <c r="A175" s="27" t="s">
        <v>354</v>
      </c>
      <c r="B175" s="28" t="s">
        <v>923</v>
      </c>
      <c r="C175" s="35" t="s">
        <v>9</v>
      </c>
      <c r="D175" s="115" t="str">
        <f>VLOOKUP(A175,'cenník 2022'!A176:I660,4,0)</f>
        <v>25</v>
      </c>
      <c r="E175" s="39" t="s">
        <v>15</v>
      </c>
      <c r="F175" s="26" t="str">
        <f>IF(VLOOKUP(A175,'cenník 2022'!A176:I660,6,0)=0,"",(VLOOKUP(A175,'cenník 2022'!A176:I660,6,0)))</f>
        <v>1,8 - 3,2 (hr 1mm - 2mm)</v>
      </c>
      <c r="G175" s="23">
        <f>IF(VLOOKUP(A175,'cenník 2022'!A176:I660,7,0)=0,"",(VLOOKUP(A175,'cenník 2022'!A176:I660,7,0)))</f>
        <v>2.83</v>
      </c>
      <c r="H175" s="24">
        <f>IF(VLOOKUP(A175,'cenník 2022'!A176:I660,8,0)=0,"",(VLOOKUP(A175,'cenník 2022'!A176:I660,8,0)))</f>
        <v>7.2</v>
      </c>
      <c r="I175" s="25">
        <f>IF(VLOOKUP(A175,'cenník 2022'!A176:I660,9,0)=0,"",(VLOOKUP(A175,'cenník 2022'!A176:I660,9,0)))</f>
        <v>8.64</v>
      </c>
    </row>
    <row r="176" spans="1:9">
      <c r="A176" s="27" t="s">
        <v>359</v>
      </c>
      <c r="B176" s="28" t="s">
        <v>360</v>
      </c>
      <c r="C176" s="35" t="s">
        <v>9</v>
      </c>
      <c r="D176" s="115">
        <f>VLOOKUP(A176,'cenník 2022'!A177:I661,4,0)</f>
        <v>30</v>
      </c>
      <c r="E176" s="39" t="str">
        <f>IF(VLOOKUP(A176,'cenník 2022'!A177:I661,5,0)=0,"",(VLOOKUP(A176,'cenník 2022'!A177:I661,5,0)))</f>
        <v>36/1080</v>
      </c>
      <c r="F176" s="26">
        <f>IF(VLOOKUP(A176,'cenník 2022'!A177:I661,6,0)=0,"",(VLOOKUP(A176,'cenník 2022'!A177:I661,6,0)))</f>
        <v>10</v>
      </c>
      <c r="G176" s="23">
        <f>IF(VLOOKUP(A176,'cenník 2022'!A177:I661,7,0)=0,"",(VLOOKUP(A176,'cenník 2022'!A177:I661,7,0)))</f>
        <v>0.39500000000000002</v>
      </c>
      <c r="H176" s="24">
        <f>IF(VLOOKUP(A176,'cenník 2022'!A177:I661,8,0)=0,"",(VLOOKUP(A176,'cenník 2022'!A177:I661,8,0)))</f>
        <v>11.850000000000001</v>
      </c>
      <c r="I176" s="25">
        <f>IF(VLOOKUP(A176,'cenník 2022'!A177:I661,9,0)=0,"",(VLOOKUP(A176,'cenník 2022'!A177:I661,9,0)))</f>
        <v>14.22</v>
      </c>
    </row>
    <row r="177" spans="1:9">
      <c r="A177" s="27" t="s">
        <v>362</v>
      </c>
      <c r="B177" s="28" t="s">
        <v>363</v>
      </c>
      <c r="C177" s="35" t="s">
        <v>9</v>
      </c>
      <c r="D177" s="115">
        <f>VLOOKUP(A177,'cenník 2022'!A178:I662,4,0)</f>
        <v>30</v>
      </c>
      <c r="E177" s="39" t="str">
        <f>IF(VLOOKUP(A177,'cenník 2022'!A178:I662,5,0)=0,"",(VLOOKUP(A177,'cenník 2022'!A178:I662,5,0)))</f>
        <v>36/1080</v>
      </c>
      <c r="F177" s="26">
        <f>IF(VLOOKUP(A177,'cenník 2022'!A178:I662,6,0)=0,"",(VLOOKUP(A177,'cenník 2022'!A178:I662,6,0)))</f>
        <v>10</v>
      </c>
      <c r="G177" s="23">
        <f>IF(VLOOKUP(A177,'cenník 2022'!A178:I662,7,0)=0,"",(VLOOKUP(A177,'cenník 2022'!A178:I662,7,0)))</f>
        <v>0.53500000000000003</v>
      </c>
      <c r="H177" s="24">
        <f>IF(VLOOKUP(A177,'cenník 2022'!A178:I662,8,0)=0,"",(VLOOKUP(A177,'cenník 2022'!A178:I662,8,0)))</f>
        <v>16.05</v>
      </c>
      <c r="I177" s="25">
        <f>IF(VLOOKUP(A177,'cenník 2022'!A178:I662,9,0)=0,"",(VLOOKUP(A177,'cenník 2022'!A178:I662,9,0)))</f>
        <v>19.260000000000002</v>
      </c>
    </row>
    <row r="178" spans="1:9">
      <c r="A178" s="27" t="s">
        <v>364</v>
      </c>
      <c r="B178" s="28" t="s">
        <v>365</v>
      </c>
      <c r="C178" s="35" t="s">
        <v>9</v>
      </c>
      <c r="D178" s="115">
        <f>VLOOKUP(A178,'cenník 2022'!A179:I663,4,0)</f>
        <v>30</v>
      </c>
      <c r="E178" s="39" t="str">
        <f>IF(VLOOKUP(A178,'cenník 2022'!A179:I663,5,0)=0,"",(VLOOKUP(A178,'cenník 2022'!A179:I663,5,0)))</f>
        <v>36/1080</v>
      </c>
      <c r="F178" s="26">
        <f>IF(VLOOKUP(A178,'cenník 2022'!A179:I663,6,0)=0,"",(VLOOKUP(A178,'cenník 2022'!A179:I663,6,0)))</f>
        <v>43224</v>
      </c>
      <c r="G178" s="23">
        <f>IF(VLOOKUP(A178,'cenník 2022'!A179:I663,7,0)=0,"",(VLOOKUP(A178,'cenník 2022'!A179:I663,7,0)))</f>
        <v>0.52</v>
      </c>
      <c r="H178" s="24">
        <f>IF(VLOOKUP(A178,'cenník 2022'!A179:I663,8,0)=0,"",(VLOOKUP(A178,'cenník 2022'!A179:I663,8,0)))</f>
        <v>15.600000000000001</v>
      </c>
      <c r="I178" s="25">
        <f>IF(VLOOKUP(A178,'cenník 2022'!A179:I663,9,0)=0,"",(VLOOKUP(A178,'cenník 2022'!A179:I663,9,0)))</f>
        <v>18.720000000000002</v>
      </c>
    </row>
    <row r="179" spans="1:9">
      <c r="A179" s="27" t="s">
        <v>366</v>
      </c>
      <c r="B179" s="28" t="s">
        <v>367</v>
      </c>
      <c r="C179" s="35" t="s">
        <v>9</v>
      </c>
      <c r="D179" s="115">
        <f>VLOOKUP(A179,'cenník 2022'!A180:I664,4,0)</f>
        <v>25</v>
      </c>
      <c r="E179" s="39" t="str">
        <f>IF(VLOOKUP(A179,'cenník 2022'!A180:I664,5,0)=0,"",(VLOOKUP(A179,'cenník 2022'!A180:I664,5,0)))</f>
        <v>42/1050</v>
      </c>
      <c r="F179" s="26">
        <f>IF(VLOOKUP(A179,'cenník 2022'!A180:I664,6,0)=0,"",(VLOOKUP(A179,'cenník 2022'!A180:I664,6,0)))</f>
        <v>7</v>
      </c>
      <c r="G179" s="23">
        <f>IF(VLOOKUP(A179,'cenník 2022'!A180:I664,7,0)=0,"",(VLOOKUP(A179,'cenník 2022'!A180:I664,7,0)))</f>
        <v>0.41</v>
      </c>
      <c r="H179" s="24">
        <f>IF(VLOOKUP(A179,'cenník 2022'!A180:I664,8,0)=0,"",(VLOOKUP(A179,'cenník 2022'!A180:I664,8,0)))</f>
        <v>10.25</v>
      </c>
      <c r="I179" s="25">
        <f>IF(VLOOKUP(A179,'cenník 2022'!A180:I664,9,0)=0,"",(VLOOKUP(A179,'cenník 2022'!A180:I664,9,0)))</f>
        <v>12.299999999999999</v>
      </c>
    </row>
    <row r="180" spans="1:9">
      <c r="A180" s="27" t="s">
        <v>368</v>
      </c>
      <c r="B180" s="28" t="s">
        <v>369</v>
      </c>
      <c r="C180" s="35" t="s">
        <v>9</v>
      </c>
      <c r="D180" s="115">
        <f>VLOOKUP(A180,'cenník 2022'!A181:I665,4,0)</f>
        <v>20</v>
      </c>
      <c r="E180" s="39" t="str">
        <f>IF(VLOOKUP(A180,'cenník 2022'!A181:I665,5,0)=0,"",(VLOOKUP(A180,'cenník 2022'!A181:I665,5,0)))</f>
        <v>48/960</v>
      </c>
      <c r="F180" s="26">
        <f>IF(VLOOKUP(A180,'cenník 2022'!A181:I665,6,0)=0,"",(VLOOKUP(A180,'cenník 2022'!A181:I665,6,0)))</f>
        <v>11</v>
      </c>
      <c r="G180" s="23">
        <f>IF(VLOOKUP(A180,'cenník 2022'!A181:I665,7,0)=0,"",(VLOOKUP(A180,'cenník 2022'!A181:I665,7,0)))</f>
        <v>0.62</v>
      </c>
      <c r="H180" s="24">
        <f>IF(VLOOKUP(A180,'cenník 2022'!A181:I665,8,0)=0,"",(VLOOKUP(A180,'cenník 2022'!A181:I665,8,0)))</f>
        <v>12.4</v>
      </c>
      <c r="I180" s="25">
        <f>IF(VLOOKUP(A180,'cenník 2022'!A181:I665,9,0)=0,"",(VLOOKUP(A180,'cenník 2022'!A181:I665,9,0)))</f>
        <v>14.879999999999999</v>
      </c>
    </row>
    <row r="181" spans="1:9">
      <c r="A181" s="27" t="s">
        <v>370</v>
      </c>
      <c r="B181" s="28" t="s">
        <v>371</v>
      </c>
      <c r="C181" s="35" t="s">
        <v>9</v>
      </c>
      <c r="D181" s="115">
        <f>VLOOKUP(A181,'cenník 2022'!A182:I666,4,0)</f>
        <v>20</v>
      </c>
      <c r="E181" s="39" t="str">
        <f>IF(VLOOKUP(A181,'cenník 2022'!A182:I666,5,0)=0,"",(VLOOKUP(A181,'cenník 2022'!A182:I666,5,0)))</f>
        <v>48/960</v>
      </c>
      <c r="F181" s="26">
        <f>IF(VLOOKUP(A181,'cenník 2022'!A182:I666,6,0)=0,"",(VLOOKUP(A181,'cenník 2022'!A182:I666,6,0)))</f>
        <v>11</v>
      </c>
      <c r="G181" s="23">
        <f>IF(VLOOKUP(A181,'cenník 2022'!A182:I666,7,0)=0,"",(VLOOKUP(A181,'cenník 2022'!A182:I666,7,0)))</f>
        <v>0.6</v>
      </c>
      <c r="H181" s="24">
        <f>IF(VLOOKUP(A181,'cenník 2022'!A182:I666,8,0)=0,"",(VLOOKUP(A181,'cenník 2022'!A182:I666,8,0)))</f>
        <v>12</v>
      </c>
      <c r="I181" s="25">
        <f>IF(VLOOKUP(A181,'cenník 2022'!A182:I666,9,0)=0,"",(VLOOKUP(A181,'cenník 2022'!A182:I666,9,0)))</f>
        <v>14.399999999999999</v>
      </c>
    </row>
    <row r="182" spans="1:9">
      <c r="A182" s="27" t="s">
        <v>372</v>
      </c>
      <c r="B182" s="28" t="s">
        <v>373</v>
      </c>
      <c r="C182" s="35" t="s">
        <v>9</v>
      </c>
      <c r="D182" s="115">
        <f>VLOOKUP(A182,'cenník 2022'!A183:I667,4,0)</f>
        <v>20</v>
      </c>
      <c r="E182" s="39" t="str">
        <f>IF(VLOOKUP(A182,'cenník 2022'!A183:I667,5,0)=0,"",(VLOOKUP(A182,'cenník 2022'!A183:I667,5,0)))</f>
        <v>48/960</v>
      </c>
      <c r="F182" s="26" t="str">
        <f>IF(VLOOKUP(A182,'cenník 2022'!A183:I667,6,0)=0,"",(VLOOKUP(A182,'cenník 2022'!A183:I667,6,0)))</f>
        <v>2,7kg/1,5mm/m2</v>
      </c>
      <c r="G182" s="23">
        <f>IF(VLOOKUP(A182,'cenník 2022'!A183:I667,7,0)=0,"",(VLOOKUP(A182,'cenník 2022'!A183:I667,7,0)))</f>
        <v>0.4</v>
      </c>
      <c r="H182" s="24">
        <f>IF(VLOOKUP(A182,'cenník 2022'!A183:I667,8,0)=0,"",(VLOOKUP(A182,'cenník 2022'!A183:I667,8,0)))</f>
        <v>8</v>
      </c>
      <c r="I182" s="25">
        <f>IF(VLOOKUP(A182,'cenník 2022'!A183:I667,9,0)=0,"",(VLOOKUP(A182,'cenník 2022'!A183:I667,9,0)))</f>
        <v>9.6</v>
      </c>
    </row>
    <row r="183" spans="1:9">
      <c r="A183" s="27" t="s">
        <v>375</v>
      </c>
      <c r="B183" s="28" t="s">
        <v>376</v>
      </c>
      <c r="C183" s="35" t="s">
        <v>9</v>
      </c>
      <c r="D183" s="115" t="str">
        <f>VLOOKUP(A183,'cenník 2022'!A184:I668,4,0)</f>
        <v>30</v>
      </c>
      <c r="E183" s="39" t="str">
        <f>IF(VLOOKUP(A183,'cenník 2022'!A184:I668,5,0)=0,"",(VLOOKUP(A183,'cenník 2022'!A184:I668,5,0)))</f>
        <v>36/1080</v>
      </c>
      <c r="F183" s="26">
        <f>IF(VLOOKUP(A183,'cenník 2022'!A184:I668,6,0)=0,"",(VLOOKUP(A183,'cenník 2022'!A184:I668,6,0)))</f>
        <v>18</v>
      </c>
      <c r="G183" s="23">
        <f>IF(VLOOKUP(A183,'cenník 2022'!A184:I668,7,0)=0,"",(VLOOKUP(A183,'cenník 2022'!A184:I668,7,0)))</f>
        <v>0.56000000000000005</v>
      </c>
      <c r="H183" s="24">
        <f>IF(VLOOKUP(A183,'cenník 2022'!A184:I668,8,0)=0,"",(VLOOKUP(A183,'cenník 2022'!A184:I668,8,0)))</f>
        <v>16.8</v>
      </c>
      <c r="I183" s="25">
        <f>IF(VLOOKUP(A183,'cenník 2022'!A184:I668,9,0)=0,"",(VLOOKUP(A183,'cenník 2022'!A184:I668,9,0)))</f>
        <v>20.16</v>
      </c>
    </row>
    <row r="184" spans="1:9">
      <c r="A184" s="27" t="s">
        <v>377</v>
      </c>
      <c r="B184" s="28" t="s">
        <v>378</v>
      </c>
      <c r="C184" s="35" t="s">
        <v>9</v>
      </c>
      <c r="D184" s="115" t="str">
        <f>VLOOKUP(A184,'cenník 2022'!A185:I669,4,0)</f>
        <v>30</v>
      </c>
      <c r="E184" s="39" t="str">
        <f>IF(VLOOKUP(A184,'cenník 2022'!A185:I669,5,0)=0,"",(VLOOKUP(A184,'cenník 2022'!A185:I669,5,0)))</f>
        <v>36/1080</v>
      </c>
      <c r="F184" s="26" t="str">
        <f>IF(VLOOKUP(A184,'cenník 2022'!A185:I669,6,0)=0,"",(VLOOKUP(A184,'cenník 2022'!A185:I669,6,0)))</f>
        <v>1,4 (hr. 1,0 mm)</v>
      </c>
      <c r="G184" s="23">
        <f>IF(VLOOKUP(A184,'cenník 2022'!A185:I669,7,0)=0,"",(VLOOKUP(A184,'cenník 2022'!A185:I669,7,0)))</f>
        <v>0.42</v>
      </c>
      <c r="H184" s="24">
        <f>IF(VLOOKUP(A184,'cenník 2022'!A185:I669,8,0)=0,"",(VLOOKUP(A184,'cenník 2022'!A185:I669,8,0)))</f>
        <v>12.6</v>
      </c>
      <c r="I184" s="25">
        <f>IF(VLOOKUP(A184,'cenník 2022'!A185:I669,9,0)=0,"",(VLOOKUP(A184,'cenník 2022'!A185:I669,9,0)))</f>
        <v>15.12</v>
      </c>
    </row>
    <row r="185" spans="1:9">
      <c r="A185" s="27" t="s">
        <v>380</v>
      </c>
      <c r="B185" s="28" t="s">
        <v>381</v>
      </c>
      <c r="C185" s="35" t="s">
        <v>9</v>
      </c>
      <c r="D185" s="115">
        <f>VLOOKUP(A185,'cenník 2022'!A186:I670,4,0)</f>
        <v>7</v>
      </c>
      <c r="E185" s="39" t="str">
        <f>IF(VLOOKUP(A185,'cenník 2022'!A186:I670,5,0)=0,"",(VLOOKUP(A185,'cenník 2022'!A186:I670,5,0)))</f>
        <v/>
      </c>
      <c r="F185" s="26" t="str">
        <f>IF(VLOOKUP(A185,'cenník 2022'!A186:I670,6,0)=0,"",(VLOOKUP(A185,'cenník 2022'!A186:I670,6,0)))</f>
        <v>2/1 mm</v>
      </c>
      <c r="G185" s="23">
        <f>IF(VLOOKUP(A185,'cenník 2022'!A186:I670,7,0)=0,"",(VLOOKUP(A185,'cenník 2022'!A186:I670,7,0)))</f>
        <v>3</v>
      </c>
      <c r="H185" s="24">
        <f>IF(VLOOKUP(A185,'cenník 2022'!A186:I670,8,0)=0,"",(VLOOKUP(A185,'cenník 2022'!A186:I670,8,0)))</f>
        <v>21</v>
      </c>
      <c r="I185" s="25">
        <f>IF(VLOOKUP(A185,'cenník 2022'!A186:I670,9,0)=0,"",(VLOOKUP(A185,'cenník 2022'!A186:I670,9,0)))</f>
        <v>25.2</v>
      </c>
    </row>
    <row r="186" spans="1:9">
      <c r="A186" s="27" t="s">
        <v>383</v>
      </c>
      <c r="B186" s="28" t="s">
        <v>384</v>
      </c>
      <c r="C186" s="35" t="s">
        <v>9</v>
      </c>
      <c r="D186" s="115">
        <f>VLOOKUP(A186,'cenník 2022'!A187:I671,4,0)</f>
        <v>25</v>
      </c>
      <c r="E186" s="39" t="str">
        <f>IF(VLOOKUP(A186,'cenník 2022'!A187:I671,5,0)=0,"",(VLOOKUP(A186,'cenník 2022'!A187:I671,5,0)))</f>
        <v>42/1050</v>
      </c>
      <c r="F186" s="26">
        <f>IF(VLOOKUP(A186,'cenník 2022'!A187:I671,6,0)=0,"",(VLOOKUP(A186,'cenník 2022'!A187:I671,6,0)))</f>
        <v>20</v>
      </c>
      <c r="G186" s="23">
        <f>IF(VLOOKUP(A186,'cenník 2022'!A187:I671,7,0)=0,"",(VLOOKUP(A186,'cenník 2022'!A187:I671,7,0)))</f>
        <v>0.95</v>
      </c>
      <c r="H186" s="24">
        <f>IF(VLOOKUP(A186,'cenník 2022'!A187:I671,8,0)=0,"",(VLOOKUP(A186,'cenník 2022'!A187:I671,8,0)))</f>
        <v>23.75</v>
      </c>
      <c r="I186" s="25">
        <f>IF(VLOOKUP(A186,'cenník 2022'!A187:I671,9,0)=0,"",(VLOOKUP(A186,'cenník 2022'!A187:I671,9,0)))</f>
        <v>28.5</v>
      </c>
    </row>
    <row r="187" spans="1:9">
      <c r="A187" s="27" t="s">
        <v>385</v>
      </c>
      <c r="B187" s="28" t="s">
        <v>386</v>
      </c>
      <c r="C187" s="35" t="s">
        <v>9</v>
      </c>
      <c r="D187" s="115">
        <f>VLOOKUP(A187,'cenník 2022'!A188:I672,4,0)</f>
        <v>25</v>
      </c>
      <c r="E187" s="39" t="str">
        <f>IF(VLOOKUP(A187,'cenník 2022'!A188:I672,5,0)=0,"",(VLOOKUP(A187,'cenník 2022'!A188:I672,5,0)))</f>
        <v>42/1050</v>
      </c>
      <c r="F187" s="26">
        <f>IF(VLOOKUP(A187,'cenník 2022'!A188:I672,6,0)=0,"",(VLOOKUP(A187,'cenník 2022'!A188:I672,6,0)))</f>
        <v>20</v>
      </c>
      <c r="G187" s="23">
        <f>IF(VLOOKUP(A187,'cenník 2022'!A188:I672,7,0)=0,"",(VLOOKUP(A187,'cenník 2022'!A188:I672,7,0)))</f>
        <v>0.85</v>
      </c>
      <c r="H187" s="24">
        <f>IF(VLOOKUP(A187,'cenník 2022'!A188:I672,8,0)=0,"",(VLOOKUP(A187,'cenník 2022'!A188:I672,8,0)))</f>
        <v>21.25</v>
      </c>
      <c r="I187" s="25">
        <f>IF(VLOOKUP(A187,'cenník 2022'!A188:I672,9,0)=0,"",(VLOOKUP(A187,'cenník 2022'!A188:I672,9,0)))</f>
        <v>25.5</v>
      </c>
    </row>
    <row r="188" spans="1:9">
      <c r="A188" s="27" t="s">
        <v>387</v>
      </c>
      <c r="B188" s="28" t="s">
        <v>388</v>
      </c>
      <c r="C188" s="35" t="s">
        <v>9</v>
      </c>
      <c r="D188" s="115">
        <f>VLOOKUP(A188,'cenník 2022'!A189:I673,4,0)</f>
        <v>25</v>
      </c>
      <c r="E188" s="39" t="str">
        <f>IF(VLOOKUP(A188,'cenník 2022'!A189:I673,5,0)=0,"",(VLOOKUP(A188,'cenník 2022'!A189:I673,5,0)))</f>
        <v>48/1200</v>
      </c>
      <c r="F188" s="26" t="str">
        <f>IF(VLOOKUP(A188,'cenník 2022'!A189:I673,6,0)=0,"",(VLOOKUP(A188,'cenník 2022'!A189:I673,6,0)))</f>
        <v>16kg/10mm/m2</v>
      </c>
      <c r="G188" s="23">
        <f>IF(VLOOKUP(A188,'cenník 2022'!A189:I673,7,0)=0,"",(VLOOKUP(A188,'cenník 2022'!A189:I673,7,0)))</f>
        <v>1.71</v>
      </c>
      <c r="H188" s="24">
        <f>IF(VLOOKUP(A188,'cenník 2022'!A189:I673,8,0)=0,"",(VLOOKUP(A188,'cenník 2022'!A189:I673,8,0)))</f>
        <v>42.75</v>
      </c>
      <c r="I188" s="25">
        <f>IF(VLOOKUP(A188,'cenník 2022'!A189:I673,9,0)=0,"",(VLOOKUP(A188,'cenník 2022'!A189:I673,9,0)))</f>
        <v>51.3</v>
      </c>
    </row>
    <row r="189" spans="1:9">
      <c r="A189" s="27" t="s">
        <v>390</v>
      </c>
      <c r="B189" s="28" t="s">
        <v>391</v>
      </c>
      <c r="C189" s="35" t="s">
        <v>9</v>
      </c>
      <c r="D189" s="115">
        <f>VLOOKUP(A189,'cenník 2022'!A190:I674,4,0)</f>
        <v>20</v>
      </c>
      <c r="E189" s="39" t="str">
        <f>IF(VLOOKUP(A189,'cenník 2022'!A190:I674,5,0)=0,"",(VLOOKUP(A189,'cenník 2022'!A190:I674,5,0)))</f>
        <v>48/960</v>
      </c>
      <c r="F189" s="26">
        <f>IF(VLOOKUP(A189,'cenník 2022'!A190:I674,6,0)=0,"",(VLOOKUP(A189,'cenník 2022'!A190:I674,6,0)))</f>
        <v>20</v>
      </c>
      <c r="G189" s="23">
        <f>IF(VLOOKUP(A189,'cenník 2022'!A190:I674,7,0)=0,"",(VLOOKUP(A189,'cenník 2022'!A190:I674,7,0)))</f>
        <v>1.89</v>
      </c>
      <c r="H189" s="24">
        <f>IF(VLOOKUP(A189,'cenník 2022'!A190:I674,8,0)=0,"",(VLOOKUP(A189,'cenník 2022'!A190:I674,8,0)))</f>
        <v>37.799999999999997</v>
      </c>
      <c r="I189" s="25">
        <f>IF(VLOOKUP(A189,'cenník 2022'!A190:I674,9,0)=0,"",(VLOOKUP(A189,'cenník 2022'!A190:I674,9,0)))</f>
        <v>45.359999999999992</v>
      </c>
    </row>
    <row r="190" spans="1:9">
      <c r="A190" s="27" t="s">
        <v>392</v>
      </c>
      <c r="B190" s="28" t="s">
        <v>393</v>
      </c>
      <c r="C190" s="35" t="s">
        <v>9</v>
      </c>
      <c r="D190" s="115">
        <f>VLOOKUP(A190,'cenník 2022'!A191:I675,4,0)</f>
        <v>25</v>
      </c>
      <c r="E190" s="39" t="str">
        <f>IF(VLOOKUP(A190,'cenník 2022'!A191:I675,5,0)=0,"",(VLOOKUP(A190,'cenník 2022'!A191:I675,5,0)))</f>
        <v>42/1050</v>
      </c>
      <c r="F190" s="26" t="str">
        <f>IF(VLOOKUP(A190,'cenník 2022'!A191:I675,6,0)=0,"",(VLOOKUP(A190,'cenník 2022'!A191:I675,6,0)))</f>
        <v>2/ 1 mm</v>
      </c>
      <c r="G190" s="23">
        <f>IF(VLOOKUP(A190,'cenník 2022'!A191:I675,7,0)=0,"",(VLOOKUP(A190,'cenník 2022'!A191:I675,7,0)))</f>
        <v>0.98</v>
      </c>
      <c r="H190" s="24">
        <f>IF(VLOOKUP(A190,'cenník 2022'!A191:I675,8,0)=0,"",(VLOOKUP(A190,'cenník 2022'!A191:I675,8,0)))</f>
        <v>24.5</v>
      </c>
      <c r="I190" s="25">
        <f>IF(VLOOKUP(A190,'cenník 2022'!A191:I675,9,0)=0,"",(VLOOKUP(A190,'cenník 2022'!A191:I675,9,0)))</f>
        <v>29.4</v>
      </c>
    </row>
    <row r="191" spans="1:9">
      <c r="A191" s="27" t="s">
        <v>395</v>
      </c>
      <c r="B191" s="28" t="s">
        <v>396</v>
      </c>
      <c r="C191" s="35" t="s">
        <v>9</v>
      </c>
      <c r="D191" s="115">
        <f>VLOOKUP(A191,'cenník 2022'!A192:I676,4,0)</f>
        <v>20</v>
      </c>
      <c r="E191" s="39" t="str">
        <f>IF(VLOOKUP(A191,'cenník 2022'!A192:I676,5,0)=0,"",(VLOOKUP(A191,'cenník 2022'!A192:I676,5,0)))</f>
        <v>48/960</v>
      </c>
      <c r="F191" s="26" t="str">
        <f>IF(VLOOKUP(A191,'cenník 2022'!A192:I676,6,0)=0,"",(VLOOKUP(A191,'cenník 2022'!A192:I676,6,0)))</f>
        <v>1,5/1 mm</v>
      </c>
      <c r="G191" s="23">
        <f>IF(VLOOKUP(A191,'cenník 2022'!A192:I676,7,0)=0,"",(VLOOKUP(A191,'cenník 2022'!A192:I676,7,0)))</f>
        <v>0.95</v>
      </c>
      <c r="H191" s="24">
        <f>IF(VLOOKUP(A191,'cenník 2022'!A192:I676,8,0)=0,"",(VLOOKUP(A191,'cenník 2022'!A192:I676,8,0)))</f>
        <v>19</v>
      </c>
      <c r="I191" s="25">
        <f>IF(VLOOKUP(A191,'cenník 2022'!A192:I676,9,0)=0,"",(VLOOKUP(A191,'cenník 2022'!A192:I676,9,0)))</f>
        <v>22.8</v>
      </c>
    </row>
    <row r="192" spans="1:9">
      <c r="A192" s="27" t="s">
        <v>398</v>
      </c>
      <c r="B192" s="28" t="s">
        <v>399</v>
      </c>
      <c r="C192" s="35" t="s">
        <v>9</v>
      </c>
      <c r="D192" s="115">
        <f>VLOOKUP(A192,'cenník 2022'!A193:I677,4,0)</f>
        <v>5</v>
      </c>
      <c r="E192" s="39" t="str">
        <f>IF(VLOOKUP(A192,'cenník 2022'!A193:I677,5,0)=0,"",(VLOOKUP(A192,'cenník 2022'!A193:I677,5,0)))</f>
        <v/>
      </c>
      <c r="F192" s="26" t="str">
        <f>IF(VLOOKUP(A192,'cenník 2022'!A193:I677,6,0)=0,"",(VLOOKUP(A192,'cenník 2022'!A193:I677,6,0)))</f>
        <v>1,5/1 mm</v>
      </c>
      <c r="G192" s="23">
        <f>IF(VLOOKUP(A192,'cenník 2022'!A193:I677,7,0)=0,"",(VLOOKUP(A192,'cenník 2022'!A193:I677,7,0)))</f>
        <v>2.4</v>
      </c>
      <c r="H192" s="24">
        <f>IF(VLOOKUP(A192,'cenník 2022'!A193:I677,8,0)=0,"",(VLOOKUP(A192,'cenník 2022'!A193:I677,8,0)))</f>
        <v>12</v>
      </c>
      <c r="I192" s="25">
        <f>IF(VLOOKUP(A192,'cenník 2022'!A193:I677,9,0)=0,"",(VLOOKUP(A192,'cenník 2022'!A193:I677,9,0)))</f>
        <v>14.399999999999999</v>
      </c>
    </row>
    <row r="193" spans="1:9">
      <c r="A193" s="27" t="s">
        <v>400</v>
      </c>
      <c r="B193" s="28" t="s">
        <v>401</v>
      </c>
      <c r="C193" s="35" t="s">
        <v>9</v>
      </c>
      <c r="D193" s="115">
        <f>VLOOKUP(A193,'cenník 2022'!A194:I678,4,0)</f>
        <v>20</v>
      </c>
      <c r="E193" s="39" t="str">
        <f>IF(VLOOKUP(A193,'cenník 2022'!A194:I678,5,0)=0,"",(VLOOKUP(A193,'cenník 2022'!A194:I678,5,0)))</f>
        <v/>
      </c>
      <c r="F193" s="26" t="str">
        <f>IF(VLOOKUP(A193,'cenník 2022'!A194:I678,6,0)=0,"",(VLOOKUP(A193,'cenník 2022'!A194:I678,6,0)))</f>
        <v>0,4 / 2 nátery</v>
      </c>
      <c r="G193" s="23">
        <f>IF(VLOOKUP(A193,'cenník 2022'!A194:I678,7,0)=0,"",(VLOOKUP(A193,'cenník 2022'!A194:I678,7,0)))</f>
        <v>9.1</v>
      </c>
      <c r="H193" s="24">
        <f>IF(VLOOKUP(A193,'cenník 2022'!A194:I678,8,0)=0,"",(VLOOKUP(A193,'cenník 2022'!A194:I678,8,0)))</f>
        <v>182</v>
      </c>
      <c r="I193" s="25">
        <f>IF(VLOOKUP(A193,'cenník 2022'!A194:I678,9,0)=0,"",(VLOOKUP(A193,'cenník 2022'!A194:I678,9,0)))</f>
        <v>218.4</v>
      </c>
    </row>
    <row r="194" spans="1:9">
      <c r="A194" s="27" t="s">
        <v>403</v>
      </c>
      <c r="B194" s="28" t="s">
        <v>404</v>
      </c>
      <c r="C194" s="35" t="s">
        <v>173</v>
      </c>
      <c r="D194" s="115">
        <f>VLOOKUP(A194,'cenník 2022'!A195:I679,4,0)</f>
        <v>4</v>
      </c>
      <c r="E194" s="39" t="str">
        <f>IF(VLOOKUP(A194,'cenník 2022'!A195:I679,5,0)=0,"",(VLOOKUP(A194,'cenník 2022'!A195:I679,5,0)))</f>
        <v/>
      </c>
      <c r="F194" s="26" t="str">
        <f>IF(VLOOKUP(A194,'cenník 2022'!A195:I679,6,0)=0,"",(VLOOKUP(A194,'cenník 2022'!A195:I679,6,0)))</f>
        <v>0,1-0,5 l/m2</v>
      </c>
      <c r="G194" s="23">
        <f>IF(VLOOKUP(A194,'cenník 2022'!A195:I679,7,0)=0,"",(VLOOKUP(A194,'cenník 2022'!A195:I679,7,0)))</f>
        <v>13</v>
      </c>
      <c r="H194" s="24">
        <f>IF(VLOOKUP(A194,'cenník 2022'!A195:I679,8,0)=0,"",(VLOOKUP(A194,'cenník 2022'!A195:I679,8,0)))</f>
        <v>52</v>
      </c>
      <c r="I194" s="25">
        <f>IF(VLOOKUP(A194,'cenník 2022'!A195:I679,9,0)=0,"",(VLOOKUP(A194,'cenník 2022'!A195:I679,9,0)))</f>
        <v>62.4</v>
      </c>
    </row>
    <row r="195" spans="1:9" ht="24">
      <c r="A195" s="27" t="s">
        <v>406</v>
      </c>
      <c r="B195" s="28" t="s">
        <v>407</v>
      </c>
      <c r="C195" s="35" t="s">
        <v>74</v>
      </c>
      <c r="D195" s="115">
        <f>VLOOKUP(A195,'cenník 2022'!A196:I680,4,0)</f>
        <v>1</v>
      </c>
      <c r="E195" s="39" t="str">
        <f>IF(VLOOKUP(A195,'cenník 2022'!A196:I680,5,0)=0,"",(VLOOKUP(A195,'cenník 2022'!A196:I680,5,0)))</f>
        <v/>
      </c>
      <c r="F195" s="26" t="str">
        <f>IF(VLOOKUP(A195,'cenník 2022'!A196:I680,6,0)=0,"",(VLOOKUP(A195,'cenník 2022'!A196:I680,6,0)))</f>
        <v>1,6l/m2; 0,36-0,72l/bm</v>
      </c>
      <c r="G195" s="23">
        <f>IF(VLOOKUP(A195,'cenník 2022'!A196:I680,7,0)=0,"",(VLOOKUP(A195,'cenník 2022'!A196:I680,7,0)))</f>
        <v>385</v>
      </c>
      <c r="H195" s="24">
        <f>IF(VLOOKUP(A195,'cenník 2022'!A196:I680,8,0)=0,"",(VLOOKUP(A195,'cenník 2022'!A196:I680,8,0)))</f>
        <v>385</v>
      </c>
      <c r="I195" s="25">
        <f>IF(VLOOKUP(A195,'cenník 2022'!A196:I680,9,0)=0,"",(VLOOKUP(A195,'cenník 2022'!A196:I680,9,0)))</f>
        <v>462</v>
      </c>
    </row>
    <row r="196" spans="1:9" ht="24">
      <c r="A196" s="27" t="s">
        <v>409</v>
      </c>
      <c r="B196" s="28" t="s">
        <v>410</v>
      </c>
      <c r="C196" s="35" t="s">
        <v>173</v>
      </c>
      <c r="D196" s="115">
        <f>VLOOKUP(A196,'cenník 2022'!A197:I681,4,0)</f>
        <v>10</v>
      </c>
      <c r="E196" s="39" t="str">
        <f>IF(VLOOKUP(A196,'cenník 2022'!A197:I681,5,0)=0,"",(VLOOKUP(A196,'cenník 2022'!A197:I681,5,0)))</f>
        <v/>
      </c>
      <c r="F196" s="26" t="str">
        <f>IF(VLOOKUP(A196,'cenník 2022'!A197:I681,6,0)=0,"",(VLOOKUP(A196,'cenník 2022'!A197:I681,6,0)))</f>
        <v>1,6l/m2; 0,36-0,72l/bm</v>
      </c>
      <c r="G196" s="23">
        <f>IF(VLOOKUP(A196,'cenník 2022'!A197:I681,7,0)=0,"",(VLOOKUP(A196,'cenník 2022'!A197:I681,7,0)))</f>
        <v>48</v>
      </c>
      <c r="H196" s="24">
        <f>IF(VLOOKUP(A196,'cenník 2022'!A197:I681,8,0)=0,"",(VLOOKUP(A196,'cenník 2022'!A197:I681,8,0)))</f>
        <v>480</v>
      </c>
      <c r="I196" s="25">
        <f>IF(VLOOKUP(A196,'cenník 2022'!A197:I681,9,0)=0,"",(VLOOKUP(A196,'cenník 2022'!A197:I681,9,0)))</f>
        <v>576</v>
      </c>
    </row>
    <row r="197" spans="1:9" ht="24">
      <c r="A197" s="27" t="s">
        <v>411</v>
      </c>
      <c r="B197" s="28" t="s">
        <v>412</v>
      </c>
      <c r="C197" s="35" t="s">
        <v>173</v>
      </c>
      <c r="D197" s="115">
        <f>VLOOKUP(A197,'cenník 2022'!A198:I682,4,0)</f>
        <v>30</v>
      </c>
      <c r="E197" s="39" t="str">
        <f>IF(VLOOKUP(A197,'cenník 2022'!A198:I682,5,0)=0,"",(VLOOKUP(A197,'cenník 2022'!A198:I682,5,0)))</f>
        <v>18/540</v>
      </c>
      <c r="F197" s="26" t="str">
        <f>IF(VLOOKUP(A197,'cenník 2022'!A198:I682,6,0)=0,"",(VLOOKUP(A197,'cenník 2022'!A198:I682,6,0)))</f>
        <v>4-5,5/3 mm - 4 mm/ l/m2</v>
      </c>
      <c r="G197" s="23">
        <f>IF(VLOOKUP(A197,'cenník 2022'!A198:I682,7,0)=0,"",(VLOOKUP(A197,'cenník 2022'!A198:I682,7,0)))</f>
        <v>3.45</v>
      </c>
      <c r="H197" s="24">
        <f>IF(VLOOKUP(A197,'cenník 2022'!A198:I682,8,0)=0,"",(VLOOKUP(A197,'cenník 2022'!A198:I682,8,0)))</f>
        <v>103.5</v>
      </c>
      <c r="I197" s="25">
        <f>IF(VLOOKUP(A197,'cenník 2022'!A198:I682,9,0)=0,"",(VLOOKUP(A197,'cenník 2022'!A198:I682,9,0)))</f>
        <v>124.19999999999999</v>
      </c>
    </row>
    <row r="198" spans="1:9">
      <c r="A198" s="27" t="s">
        <v>415</v>
      </c>
      <c r="B198" s="28" t="s">
        <v>416</v>
      </c>
      <c r="C198" s="35" t="s">
        <v>9</v>
      </c>
      <c r="D198" s="115">
        <f>VLOOKUP(A198,'cenník 2022'!A199:I683,4,0)</f>
        <v>2</v>
      </c>
      <c r="E198" s="39" t="str">
        <f>IF(VLOOKUP(A198,'cenník 2022'!A199:I683,5,0)=0,"",(VLOOKUP(A198,'cenník 2022'!A199:I683,5,0)))</f>
        <v/>
      </c>
      <c r="F198" s="26" t="str">
        <f>IF(VLOOKUP(A198,'cenník 2022'!A199:I683,6,0)=0,"",(VLOOKUP(A198,'cenník 2022'!A199:I683,6,0)))</f>
        <v>1 ks/30 l</v>
      </c>
      <c r="G198" s="23">
        <f>IF(VLOOKUP(A198,'cenník 2022'!A199:I683,7,0)=0,"",(VLOOKUP(A198,'cenník 2022'!A199:I683,7,0)))</f>
        <v>4.25</v>
      </c>
      <c r="H198" s="24">
        <f>IF(VLOOKUP(A198,'cenník 2022'!A199:I683,8,0)=0,"",(VLOOKUP(A198,'cenník 2022'!A199:I683,8,0)))</f>
        <v>8.5</v>
      </c>
      <c r="I198" s="25">
        <f>IF(VLOOKUP(A198,'cenník 2022'!A199:I683,9,0)=0,"",(VLOOKUP(A198,'cenník 2022'!A199:I683,9,0)))</f>
        <v>10.199999999999999</v>
      </c>
    </row>
    <row r="199" spans="1:9" ht="24">
      <c r="A199" s="27" t="s">
        <v>418</v>
      </c>
      <c r="B199" s="28" t="s">
        <v>419</v>
      </c>
      <c r="C199" s="35" t="s">
        <v>9</v>
      </c>
      <c r="D199" s="115">
        <f>VLOOKUP(A199,'cenník 2022'!A200:I684,4,0)</f>
        <v>25</v>
      </c>
      <c r="E199" s="39" t="str">
        <f>IF(VLOOKUP(A199,'cenník 2022'!A200:I684,5,0)=0,"",(VLOOKUP(A199,'cenník 2022'!A200:I684,5,0)))</f>
        <v>42/1050</v>
      </c>
      <c r="F199" s="26" t="str">
        <f>IF(VLOOKUP(A199,'cenník 2022'!A200:I684,6,0)=0,"",(VLOOKUP(A199,'cenník 2022'!A200:I684,6,0)))</f>
        <v>4-6/3 mm  kg/ m2</v>
      </c>
      <c r="G199" s="23">
        <f>IF(VLOOKUP(A199,'cenník 2022'!A200:I684,7,0)=0,"",(VLOOKUP(A199,'cenník 2022'!A200:I684,7,0)))</f>
        <v>2.2000000000000002</v>
      </c>
      <c r="H199" s="24">
        <f>IF(VLOOKUP(A199,'cenník 2022'!A200:I684,8,0)=0,"",(VLOOKUP(A199,'cenník 2022'!A200:I684,8,0)))</f>
        <v>55.000000000000007</v>
      </c>
      <c r="I199" s="25">
        <f>IF(VLOOKUP(A199,'cenník 2022'!A200:I684,9,0)=0,"",(VLOOKUP(A199,'cenník 2022'!A200:I684,9,0)))</f>
        <v>66</v>
      </c>
    </row>
    <row r="200" spans="1:9" ht="24">
      <c r="A200" s="27" t="s">
        <v>421</v>
      </c>
      <c r="B200" s="28" t="s">
        <v>422</v>
      </c>
      <c r="C200" s="35" t="s">
        <v>9</v>
      </c>
      <c r="D200" s="115">
        <f>VLOOKUP(A200,'cenník 2022'!A201:I685,4,0)</f>
        <v>25</v>
      </c>
      <c r="E200" s="39" t="str">
        <f>IF(VLOOKUP(A200,'cenník 2022'!A201:I685,5,0)=0,"",(VLOOKUP(A200,'cenník 2022'!A201:I685,5,0)))</f>
        <v>42/1050</v>
      </c>
      <c r="F200" s="26" t="str">
        <f>IF(VLOOKUP(A200,'cenník 2022'!A201:I685,6,0)=0,"",(VLOOKUP(A200,'cenník 2022'!A201:I685,6,0)))</f>
        <v>18kg (10 mm hr.)  kg/m2</v>
      </c>
      <c r="G200" s="23">
        <f>IF(VLOOKUP(A200,'cenník 2022'!A201:I685,7,0)=0,"",(VLOOKUP(A200,'cenník 2022'!A201:I685,7,0)))</f>
        <v>2.75</v>
      </c>
      <c r="H200" s="24">
        <f>IF(VLOOKUP(A200,'cenník 2022'!A201:I685,8,0)=0,"",(VLOOKUP(A200,'cenník 2022'!A201:I685,8,0)))</f>
        <v>68.75</v>
      </c>
      <c r="I200" s="25">
        <f>IF(VLOOKUP(A200,'cenník 2022'!A201:I685,9,0)=0,"",(VLOOKUP(A200,'cenník 2022'!A201:I685,9,0)))</f>
        <v>82.5</v>
      </c>
    </row>
    <row r="201" spans="1:9" ht="24">
      <c r="A201" s="27" t="s">
        <v>424</v>
      </c>
      <c r="B201" s="28" t="s">
        <v>425</v>
      </c>
      <c r="C201" s="35" t="s">
        <v>9</v>
      </c>
      <c r="D201" s="115">
        <f>VLOOKUP(A201,'cenník 2022'!A202:I686,4,0)</f>
        <v>25</v>
      </c>
      <c r="E201" s="39" t="str">
        <f>IF(VLOOKUP(A201,'cenník 2022'!A202:I686,5,0)=0,"",(VLOOKUP(A201,'cenník 2022'!A202:I686,5,0)))</f>
        <v>42/1050</v>
      </c>
      <c r="F201" s="26" t="str">
        <f>IF(VLOOKUP(A201,'cenník 2022'!A202:I686,6,0)=0,"",(VLOOKUP(A201,'cenník 2022'!A202:I686,6,0)))</f>
        <v>2 (1 mm hr.)  kg/m2</v>
      </c>
      <c r="G201" s="23">
        <f>IF(VLOOKUP(A201,'cenník 2022'!A202:I686,7,0)=0,"",(VLOOKUP(A201,'cenník 2022'!A202:I686,7,0)))</f>
        <v>2.2000000000000002</v>
      </c>
      <c r="H201" s="24">
        <f>IF(VLOOKUP(A201,'cenník 2022'!A202:I686,8,0)=0,"",(VLOOKUP(A201,'cenník 2022'!A202:I686,8,0)))</f>
        <v>55.000000000000007</v>
      </c>
      <c r="I201" s="25">
        <f>IF(VLOOKUP(A201,'cenník 2022'!A202:I686,9,0)=0,"",(VLOOKUP(A201,'cenník 2022'!A202:I686,9,0)))</f>
        <v>66</v>
      </c>
    </row>
    <row r="202" spans="1:9">
      <c r="A202" s="27" t="s">
        <v>890</v>
      </c>
      <c r="B202" s="28" t="s">
        <v>427</v>
      </c>
      <c r="C202" s="35" t="s">
        <v>428</v>
      </c>
      <c r="D202" s="115">
        <f>VLOOKUP(A202,'cenník 2022'!A203:I687,4,0)</f>
        <v>2.5</v>
      </c>
      <c r="E202" s="39" t="str">
        <f>IF(VLOOKUP(A202,'cenník 2022'!A203:I687,5,0)=0,"",(VLOOKUP(A202,'cenník 2022'!A203:I687,5,0)))</f>
        <v/>
      </c>
      <c r="F202" s="26" t="str">
        <f>IF(VLOOKUP(A202,'cenník 2022'!A203:I687,6,0)=0,"",(VLOOKUP(A202,'cenník 2022'!A203:I687,6,0)))</f>
        <v/>
      </c>
      <c r="G202" s="23">
        <f>IF(VLOOKUP(A202,'cenník 2022'!A203:I687,7,0)=0,"",(VLOOKUP(A202,'cenník 2022'!A203:I687,7,0)))</f>
        <v>1.3811384926315788</v>
      </c>
      <c r="H202" s="24">
        <f>IF(VLOOKUP(A202,'cenník 2022'!A203:I687,8,0)=0,"",(VLOOKUP(A202,'cenník 2022'!A203:I687,8,0)))</f>
        <v>3.4528462315789472</v>
      </c>
      <c r="I202" s="25">
        <f>IF(VLOOKUP(A202,'cenník 2022'!A203:I687,9,0)=0,"",(VLOOKUP(A202,'cenník 2022'!A203:I687,9,0)))</f>
        <v>4.1434154778947363</v>
      </c>
    </row>
    <row r="203" spans="1:9">
      <c r="A203" s="27" t="s">
        <v>429</v>
      </c>
      <c r="B203" s="28" t="s">
        <v>430</v>
      </c>
      <c r="C203" s="35" t="s">
        <v>428</v>
      </c>
      <c r="D203" s="115">
        <f>VLOOKUP(A203,'cenník 2022'!A204:I688,4,0)</f>
        <v>2.5</v>
      </c>
      <c r="E203" s="39" t="str">
        <f>IF(VLOOKUP(A203,'cenník 2022'!A204:I688,5,0)=0,"",(VLOOKUP(A203,'cenník 2022'!A204:I688,5,0)))</f>
        <v/>
      </c>
      <c r="F203" s="26" t="str">
        <f>IF(VLOOKUP(A203,'cenník 2022'!A204:I688,6,0)=0,"",(VLOOKUP(A203,'cenník 2022'!A204:I688,6,0)))</f>
        <v/>
      </c>
      <c r="G203" s="23">
        <f>IF(VLOOKUP(A203,'cenník 2022'!A204:I688,7,0)=0,"",(VLOOKUP(A203,'cenník 2022'!A204:I688,7,0)))</f>
        <v>1.5330251115789475</v>
      </c>
      <c r="H203" s="24">
        <f>IF(VLOOKUP(A203,'cenník 2022'!A204:I688,8,0)=0,"",(VLOOKUP(A203,'cenník 2022'!A204:I688,8,0)))</f>
        <v>3.8325627789473686</v>
      </c>
      <c r="I203" s="25">
        <f>IF(VLOOKUP(A203,'cenník 2022'!A204:I688,9,0)=0,"",(VLOOKUP(A203,'cenník 2022'!A204:I688,9,0)))</f>
        <v>4.5990753347368418</v>
      </c>
    </row>
    <row r="204" spans="1:9">
      <c r="A204" s="27" t="s">
        <v>431</v>
      </c>
      <c r="B204" s="28" t="s">
        <v>432</v>
      </c>
      <c r="C204" s="35" t="s">
        <v>428</v>
      </c>
      <c r="D204" s="115">
        <f>VLOOKUP(A204,'cenník 2022'!A205:I689,4,0)</f>
        <v>2</v>
      </c>
      <c r="E204" s="39" t="str">
        <f>IF(VLOOKUP(A204,'cenník 2022'!A205:I689,5,0)=0,"",(VLOOKUP(A204,'cenník 2022'!A205:I689,5,0)))</f>
        <v/>
      </c>
      <c r="F204" s="26" t="str">
        <f>IF(VLOOKUP(A204,'cenník 2022'!A205:I689,6,0)=0,"",(VLOOKUP(A204,'cenník 2022'!A205:I689,6,0)))</f>
        <v/>
      </c>
      <c r="G204" s="23">
        <f>IF(VLOOKUP(A204,'cenník 2022'!A205:I689,7,0)=0,"",(VLOOKUP(A204,'cenník 2022'!A205:I689,7,0)))</f>
        <v>1.9307621052631578</v>
      </c>
      <c r="H204" s="24">
        <f>IF(VLOOKUP(A204,'cenník 2022'!A205:I689,8,0)=0,"",(VLOOKUP(A204,'cenník 2022'!A205:I689,8,0)))</f>
        <v>3.8615242105263157</v>
      </c>
      <c r="I204" s="25">
        <f>IF(VLOOKUP(A204,'cenník 2022'!A205:I689,9,0)=0,"",(VLOOKUP(A204,'cenník 2022'!A205:I689,9,0)))</f>
        <v>4.6338290526315786</v>
      </c>
    </row>
    <row r="205" spans="1:9">
      <c r="A205" s="27" t="s">
        <v>433</v>
      </c>
      <c r="B205" s="28" t="s">
        <v>434</v>
      </c>
      <c r="C205" s="35" t="s">
        <v>428</v>
      </c>
      <c r="D205" s="115">
        <f>VLOOKUP(A205,'cenník 2022'!A206:I690,4,0)</f>
        <v>2</v>
      </c>
      <c r="E205" s="39" t="str">
        <f>IF(VLOOKUP(A205,'cenník 2022'!A206:I690,5,0)=0,"",(VLOOKUP(A205,'cenník 2022'!A206:I690,5,0)))</f>
        <v/>
      </c>
      <c r="F205" s="26" t="str">
        <f>IF(VLOOKUP(A205,'cenník 2022'!A206:I690,6,0)=0,"",(VLOOKUP(A205,'cenník 2022'!A206:I690,6,0)))</f>
        <v/>
      </c>
      <c r="G205" s="23">
        <f>IF(VLOOKUP(A205,'cenník 2022'!A206:I690,7,0)=0,"",(VLOOKUP(A205,'cenník 2022'!A206:I690,7,0)))</f>
        <v>1.9783875705263154</v>
      </c>
      <c r="H205" s="24">
        <f>IF(VLOOKUP(A205,'cenník 2022'!A206:I690,8,0)=0,"",(VLOOKUP(A205,'cenník 2022'!A206:I690,8,0)))</f>
        <v>3.9567751410526308</v>
      </c>
      <c r="I205" s="25">
        <f>IF(VLOOKUP(A205,'cenník 2022'!A206:I690,9,0)=0,"",(VLOOKUP(A205,'cenník 2022'!A206:I690,9,0)))</f>
        <v>4.748130169263157</v>
      </c>
    </row>
    <row r="206" spans="1:9">
      <c r="A206" s="27" t="s">
        <v>435</v>
      </c>
      <c r="B206" s="28" t="s">
        <v>436</v>
      </c>
      <c r="C206" s="35" t="s">
        <v>428</v>
      </c>
      <c r="D206" s="115">
        <f>VLOOKUP(A206,'cenník 2022'!A207:I691,4,0)</f>
        <v>2</v>
      </c>
      <c r="E206" s="39" t="str">
        <f>IF(VLOOKUP(A206,'cenník 2022'!A207:I691,5,0)=0,"",(VLOOKUP(A206,'cenník 2022'!A207:I691,5,0)))</f>
        <v/>
      </c>
      <c r="F206" s="26" t="str">
        <f>IF(VLOOKUP(A206,'cenník 2022'!A207:I691,6,0)=0,"",(VLOOKUP(A206,'cenník 2022'!A207:I691,6,0)))</f>
        <v/>
      </c>
      <c r="G206" s="23">
        <f>IF(VLOOKUP(A206,'cenník 2022'!A207:I691,7,0)=0,"",(VLOOKUP(A206,'cenník 2022'!A207:I691,7,0)))</f>
        <v>11.022077271578947</v>
      </c>
      <c r="H206" s="24">
        <f>IF(VLOOKUP(A206,'cenník 2022'!A207:I691,8,0)=0,"",(VLOOKUP(A206,'cenník 2022'!A207:I691,8,0)))</f>
        <v>22.044154543157894</v>
      </c>
      <c r="I206" s="25">
        <f>IF(VLOOKUP(A206,'cenník 2022'!A207:I691,9,0)=0,"",(VLOOKUP(A206,'cenník 2022'!A207:I691,9,0)))</f>
        <v>26.452985451789473</v>
      </c>
    </row>
    <row r="207" spans="1:9">
      <c r="A207" s="27" t="s">
        <v>437</v>
      </c>
      <c r="B207" s="28" t="s">
        <v>438</v>
      </c>
      <c r="C207" s="35" t="s">
        <v>428</v>
      </c>
      <c r="D207" s="115">
        <f>VLOOKUP(A207,'cenník 2022'!A208:I692,4,0)</f>
        <v>2.4</v>
      </c>
      <c r="E207" s="39" t="str">
        <f>IF(VLOOKUP(A207,'cenník 2022'!A208:I692,5,0)=0,"",(VLOOKUP(A207,'cenník 2022'!A208:I692,5,0)))</f>
        <v/>
      </c>
      <c r="F207" s="26" t="str">
        <f>IF(VLOOKUP(A207,'cenník 2022'!A208:I692,6,0)=0,"",(VLOOKUP(A207,'cenník 2022'!A208:I692,6,0)))</f>
        <v/>
      </c>
      <c r="G207" s="23">
        <f>IF(VLOOKUP(A207,'cenník 2022'!A208:I692,7,0)=0,"",(VLOOKUP(A207,'cenník 2022'!A208:I692,7,0)))</f>
        <v>1.3154925810526314</v>
      </c>
      <c r="H207" s="24">
        <f>IF(VLOOKUP(A207,'cenník 2022'!A208:I692,8,0)=0,"",(VLOOKUP(A207,'cenník 2022'!A208:I692,8,0)))</f>
        <v>3.1571821945263152</v>
      </c>
      <c r="I207" s="25">
        <f>IF(VLOOKUP(A207,'cenník 2022'!A208:I692,9,0)=0,"",(VLOOKUP(A207,'cenník 2022'!A208:I692,9,0)))</f>
        <v>3.7886186334315779</v>
      </c>
    </row>
    <row r="208" spans="1:9">
      <c r="A208" s="27" t="s">
        <v>439</v>
      </c>
      <c r="B208" s="28" t="s">
        <v>440</v>
      </c>
      <c r="C208" s="35" t="s">
        <v>428</v>
      </c>
      <c r="D208" s="115">
        <f>VLOOKUP(A208,'cenník 2022'!A209:I693,4,0)</f>
        <v>1.6</v>
      </c>
      <c r="E208" s="39" t="str">
        <f>IF(VLOOKUP(A208,'cenník 2022'!A209:I693,5,0)=0,"",(VLOOKUP(A208,'cenník 2022'!A209:I693,5,0)))</f>
        <v/>
      </c>
      <c r="F208" s="26" t="str">
        <f>IF(VLOOKUP(A208,'cenník 2022'!A209:I693,6,0)=0,"",(VLOOKUP(A208,'cenník 2022'!A209:I693,6,0)))</f>
        <v/>
      </c>
      <c r="G208" s="23">
        <f>IF(VLOOKUP(A208,'cenník 2022'!A209:I693,7,0)=0,"",(VLOOKUP(A208,'cenník 2022'!A209:I693,7,0)))</f>
        <v>1.7775883115789475</v>
      </c>
      <c r="H208" s="24">
        <f>IF(VLOOKUP(A208,'cenník 2022'!A209:I693,8,0)=0,"",(VLOOKUP(A208,'cenník 2022'!A209:I693,8,0)))</f>
        <v>2.8441412985263161</v>
      </c>
      <c r="I208" s="25">
        <f>IF(VLOOKUP(A208,'cenník 2022'!A209:I693,9,0)=0,"",(VLOOKUP(A208,'cenník 2022'!A209:I693,9,0)))</f>
        <v>3.4129695582315791</v>
      </c>
    </row>
    <row r="209" spans="1:9">
      <c r="A209" s="27" t="s">
        <v>441</v>
      </c>
      <c r="B209" s="28" t="s">
        <v>442</v>
      </c>
      <c r="C209" s="35" t="s">
        <v>428</v>
      </c>
      <c r="D209" s="115">
        <f>VLOOKUP(A209,'cenník 2022'!A210:I694,4,0)</f>
        <v>2.4</v>
      </c>
      <c r="E209" s="39" t="str">
        <f>IF(VLOOKUP(A209,'cenník 2022'!A210:I694,5,0)=0,"",(VLOOKUP(A209,'cenník 2022'!A210:I694,5,0)))</f>
        <v/>
      </c>
      <c r="F209" s="26" t="str">
        <f>IF(VLOOKUP(A209,'cenník 2022'!A210:I694,6,0)=0,"",(VLOOKUP(A209,'cenník 2022'!A210:I694,6,0)))</f>
        <v/>
      </c>
      <c r="G209" s="23">
        <f>IF(VLOOKUP(A209,'cenník 2022'!A210:I694,7,0)=0,"",(VLOOKUP(A209,'cenník 2022'!A210:I694,7,0)))</f>
        <v>1.7775883115789475</v>
      </c>
      <c r="H209" s="24">
        <f>IF(VLOOKUP(A209,'cenník 2022'!A210:I694,8,0)=0,"",(VLOOKUP(A209,'cenník 2022'!A210:I694,8,0)))</f>
        <v>4.2662119477894738</v>
      </c>
      <c r="I209" s="25">
        <f>IF(VLOOKUP(A209,'cenník 2022'!A210:I694,9,0)=0,"",(VLOOKUP(A209,'cenník 2022'!A210:I694,9,0)))</f>
        <v>5.119454337347368</v>
      </c>
    </row>
    <row r="210" spans="1:9">
      <c r="A210" s="27" t="s">
        <v>443</v>
      </c>
      <c r="B210" s="28" t="s">
        <v>444</v>
      </c>
      <c r="C210" s="35" t="s">
        <v>428</v>
      </c>
      <c r="D210" s="115">
        <f>VLOOKUP(A210,'cenník 2022'!A211:I695,4,0)</f>
        <v>1.6</v>
      </c>
      <c r="E210" s="39" t="str">
        <f>IF(VLOOKUP(A210,'cenník 2022'!A211:I695,5,0)=0,"",(VLOOKUP(A210,'cenník 2022'!A211:I695,5,0)))</f>
        <v/>
      </c>
      <c r="F210" s="26" t="str">
        <f>IF(VLOOKUP(A210,'cenník 2022'!A211:I695,6,0)=0,"",(VLOOKUP(A210,'cenník 2022'!A211:I695,6,0)))</f>
        <v/>
      </c>
      <c r="G210" s="23">
        <f>IF(VLOOKUP(A210,'cenník 2022'!A211:I695,7,0)=0,"",(VLOOKUP(A210,'cenník 2022'!A211:I695,7,0)))</f>
        <v>1.5664916547368424</v>
      </c>
      <c r="H210" s="24">
        <f>IF(VLOOKUP(A210,'cenník 2022'!A211:I695,8,0)=0,"",(VLOOKUP(A210,'cenník 2022'!A211:I695,8,0)))</f>
        <v>2.5063866475789478</v>
      </c>
      <c r="I210" s="25">
        <f>IF(VLOOKUP(A210,'cenník 2022'!A211:I695,9,0)=0,"",(VLOOKUP(A210,'cenník 2022'!A211:I695,9,0)))</f>
        <v>3.0076639770947371</v>
      </c>
    </row>
    <row r="211" spans="1:9">
      <c r="A211" s="27" t="s">
        <v>445</v>
      </c>
      <c r="B211" s="28" t="s">
        <v>446</v>
      </c>
      <c r="C211" s="35" t="s">
        <v>428</v>
      </c>
      <c r="D211" s="115">
        <f>VLOOKUP(A211,'cenník 2022'!A212:I696,4,0)</f>
        <v>2.4</v>
      </c>
      <c r="E211" s="39" t="str">
        <f>IF(VLOOKUP(A211,'cenník 2022'!A212:I696,5,0)=0,"",(VLOOKUP(A211,'cenník 2022'!A212:I696,5,0)))</f>
        <v/>
      </c>
      <c r="F211" s="26" t="str">
        <f>IF(VLOOKUP(A211,'cenník 2022'!A212:I696,6,0)=0,"",(VLOOKUP(A211,'cenník 2022'!A212:I696,6,0)))</f>
        <v/>
      </c>
      <c r="G211" s="23">
        <f>IF(VLOOKUP(A211,'cenník 2022'!A212:I696,7,0)=0,"",(VLOOKUP(A211,'cenník 2022'!A212:I696,7,0)))</f>
        <v>1.5664916547368424</v>
      </c>
      <c r="H211" s="24">
        <f>IF(VLOOKUP(A211,'cenník 2022'!A212:I696,8,0)=0,"",(VLOOKUP(A211,'cenník 2022'!A212:I696,8,0)))</f>
        <v>3.7595799713684217</v>
      </c>
      <c r="I211" s="25">
        <f>IF(VLOOKUP(A211,'cenník 2022'!A212:I696,9,0)=0,"",(VLOOKUP(A211,'cenník 2022'!A212:I696,9,0)))</f>
        <v>4.5114959656421059</v>
      </c>
    </row>
    <row r="212" spans="1:9">
      <c r="A212" s="27" t="s">
        <v>447</v>
      </c>
      <c r="B212" s="28" t="s">
        <v>448</v>
      </c>
      <c r="C212" s="35" t="s">
        <v>428</v>
      </c>
      <c r="D212" s="115">
        <f>VLOOKUP(A212,'cenník 2022'!A213:I697,4,0)</f>
        <v>2.5</v>
      </c>
      <c r="E212" s="39" t="str">
        <f>IF(VLOOKUP(A212,'cenník 2022'!A213:I697,5,0)=0,"",(VLOOKUP(A212,'cenník 2022'!A213:I697,5,0)))</f>
        <v/>
      </c>
      <c r="F212" s="26" t="str">
        <f>IF(VLOOKUP(A212,'cenník 2022'!A213:I697,6,0)=0,"",(VLOOKUP(A212,'cenník 2022'!A213:I697,6,0)))</f>
        <v/>
      </c>
      <c r="G212" s="23">
        <f>IF(VLOOKUP(A212,'cenník 2022'!A213:I697,7,0)=0,"",(VLOOKUP(A212,'cenník 2022'!A213:I697,7,0)))</f>
        <v>0.65608421052631583</v>
      </c>
      <c r="H212" s="24">
        <f>IF(VLOOKUP(A212,'cenník 2022'!A213:I697,8,0)=0,"",(VLOOKUP(A212,'cenník 2022'!A213:I697,8,0)))</f>
        <v>1.6402105263157896</v>
      </c>
      <c r="I212" s="25">
        <f>IF(VLOOKUP(A212,'cenník 2022'!A213:I697,9,0)=0,"",(VLOOKUP(A212,'cenník 2022'!A213:I697,9,0)))</f>
        <v>1.9682526315789475</v>
      </c>
    </row>
    <row r="213" spans="1:9">
      <c r="A213" s="27" t="s">
        <v>449</v>
      </c>
      <c r="B213" s="28" t="s">
        <v>450</v>
      </c>
      <c r="C213" s="35" t="s">
        <v>428</v>
      </c>
      <c r="D213" s="115">
        <f>VLOOKUP(A213,'cenník 2022'!A214:I698,4,0)</f>
        <v>2.5</v>
      </c>
      <c r="E213" s="39" t="str">
        <f>IF(VLOOKUP(A213,'cenník 2022'!A214:I698,5,0)=0,"",(VLOOKUP(A213,'cenník 2022'!A214:I698,5,0)))</f>
        <v/>
      </c>
      <c r="F213" s="26" t="str">
        <f>IF(VLOOKUP(A213,'cenník 2022'!A214:I698,6,0)=0,"",(VLOOKUP(A213,'cenník 2022'!A214:I698,6,0)))</f>
        <v/>
      </c>
      <c r="G213" s="23">
        <f>IF(VLOOKUP(A213,'cenník 2022'!A214:I698,7,0)=0,"",(VLOOKUP(A213,'cenník 2022'!A214:I698,7,0)))</f>
        <v>0.81654366315789462</v>
      </c>
      <c r="H213" s="24">
        <f>IF(VLOOKUP(A213,'cenník 2022'!A214:I698,8,0)=0,"",(VLOOKUP(A213,'cenník 2022'!A214:I698,8,0)))</f>
        <v>2.0413591578947363</v>
      </c>
      <c r="I213" s="25">
        <f>IF(VLOOKUP(A213,'cenník 2022'!A214:I698,9,0)=0,"",(VLOOKUP(A213,'cenník 2022'!A214:I698,9,0)))</f>
        <v>2.4496309894736834</v>
      </c>
    </row>
    <row r="214" spans="1:9">
      <c r="A214" s="27" t="s">
        <v>451</v>
      </c>
      <c r="B214" s="28" t="s">
        <v>452</v>
      </c>
      <c r="C214" s="35" t="s">
        <v>428</v>
      </c>
      <c r="D214" s="115">
        <f>VLOOKUP(A214,'cenník 2022'!A215:I699,4,0)</f>
        <v>25</v>
      </c>
      <c r="E214" s="39" t="str">
        <f>IF(VLOOKUP(A214,'cenník 2022'!A215:I699,5,0)=0,"",(VLOOKUP(A214,'cenník 2022'!A215:I699,5,0)))</f>
        <v/>
      </c>
      <c r="F214" s="26" t="str">
        <f>IF(VLOOKUP(A214,'cenník 2022'!A215:I699,6,0)=0,"",(VLOOKUP(A214,'cenník 2022'!A215:I699,6,0)))</f>
        <v/>
      </c>
      <c r="G214" s="23">
        <f>IF(VLOOKUP(A214,'cenník 2022'!A215:I699,7,0)=0,"",(VLOOKUP(A214,'cenník 2022'!A215:I699,7,0)))</f>
        <v>1.2060827284210527</v>
      </c>
      <c r="H214" s="24">
        <f>IF(VLOOKUP(A214,'cenník 2022'!A215:I699,8,0)=0,"",(VLOOKUP(A214,'cenník 2022'!A215:I699,8,0)))</f>
        <v>30.152068210526316</v>
      </c>
      <c r="I214" s="25">
        <f>IF(VLOOKUP(A214,'cenník 2022'!A215:I699,9,0)=0,"",(VLOOKUP(A214,'cenník 2022'!A215:I699,9,0)))</f>
        <v>36.182481852631575</v>
      </c>
    </row>
    <row r="215" spans="1:9">
      <c r="A215" s="27" t="s">
        <v>453</v>
      </c>
      <c r="B215" s="28" t="s">
        <v>454</v>
      </c>
      <c r="C215" s="35" t="s">
        <v>428</v>
      </c>
      <c r="D215" s="115">
        <f>VLOOKUP(A215,'cenník 2022'!A216:I700,4,0)</f>
        <v>2.5</v>
      </c>
      <c r="E215" s="39" t="str">
        <f>IF(VLOOKUP(A215,'cenník 2022'!A216:I700,5,0)=0,"",(VLOOKUP(A215,'cenník 2022'!A216:I700,5,0)))</f>
        <v/>
      </c>
      <c r="F215" s="26" t="str">
        <f>IF(VLOOKUP(A215,'cenník 2022'!A216:I700,6,0)=0,"",(VLOOKUP(A215,'cenník 2022'!A216:I700,6,0)))</f>
        <v/>
      </c>
      <c r="G215" s="23">
        <f>IF(VLOOKUP(A215,'cenník 2022'!A216:I700,7,0)=0,"",(VLOOKUP(A215,'cenník 2022'!A216:I700,7,0)))</f>
        <v>3.0248106442105263</v>
      </c>
      <c r="H215" s="24">
        <f>IF(VLOOKUP(A215,'cenník 2022'!A216:I700,8,0)=0,"",(VLOOKUP(A215,'cenník 2022'!A216:I700,8,0)))</f>
        <v>7.5620266105263152</v>
      </c>
      <c r="I215" s="25">
        <f>IF(VLOOKUP(A215,'cenník 2022'!A216:I700,9,0)=0,"",(VLOOKUP(A215,'cenník 2022'!A216:I700,9,0)))</f>
        <v>9.0744319326315779</v>
      </c>
    </row>
    <row r="216" spans="1:9">
      <c r="A216" s="27" t="s">
        <v>455</v>
      </c>
      <c r="B216" s="28" t="s">
        <v>456</v>
      </c>
      <c r="C216" s="35" t="s">
        <v>428</v>
      </c>
      <c r="D216" s="115">
        <f>VLOOKUP(A216,'cenník 2022'!A217:I701,4,0)</f>
        <v>2.5</v>
      </c>
      <c r="E216" s="39" t="str">
        <f>IF(VLOOKUP(A216,'cenník 2022'!A217:I701,5,0)=0,"",(VLOOKUP(A216,'cenník 2022'!A217:I701,5,0)))</f>
        <v/>
      </c>
      <c r="F216" s="26" t="str">
        <f>IF(VLOOKUP(A216,'cenník 2022'!A217:I701,6,0)=0,"",(VLOOKUP(A216,'cenník 2022'!A217:I701,6,0)))</f>
        <v/>
      </c>
      <c r="G216" s="23">
        <f>IF(VLOOKUP(A216,'cenník 2022'!A217:I701,7,0)=0,"",(VLOOKUP(A216,'cenník 2022'!A217:I701,7,0)))</f>
        <v>3.1391942399999992</v>
      </c>
      <c r="H216" s="24">
        <f>IF(VLOOKUP(A216,'cenník 2022'!A217:I701,8,0)=0,"",(VLOOKUP(A216,'cenník 2022'!A217:I701,8,0)))</f>
        <v>7.8479855999999977</v>
      </c>
      <c r="I216" s="25">
        <f>IF(VLOOKUP(A216,'cenník 2022'!A217:I701,9,0)=0,"",(VLOOKUP(A216,'cenník 2022'!A217:I701,9,0)))</f>
        <v>9.4175827199999969</v>
      </c>
    </row>
    <row r="217" spans="1:9">
      <c r="A217" s="27" t="s">
        <v>457</v>
      </c>
      <c r="B217" s="28" t="s">
        <v>458</v>
      </c>
      <c r="C217" s="35" t="s">
        <v>428</v>
      </c>
      <c r="D217" s="115">
        <f>VLOOKUP(A217,'cenník 2022'!A218:I702,4,0)</f>
        <v>2.5</v>
      </c>
      <c r="E217" s="39" t="str">
        <f>IF(VLOOKUP(A217,'cenník 2022'!A218:I702,5,0)=0,"",(VLOOKUP(A217,'cenník 2022'!A218:I702,5,0)))</f>
        <v/>
      </c>
      <c r="F217" s="26" t="str">
        <f>IF(VLOOKUP(A217,'cenník 2022'!A218:I702,6,0)=0,"",(VLOOKUP(A217,'cenník 2022'!A218:I702,6,0)))</f>
        <v/>
      </c>
      <c r="G217" s="23">
        <f>IF(VLOOKUP(A217,'cenník 2022'!A218:I702,7,0)=0,"",(VLOOKUP(A217,'cenník 2022'!A218:I702,7,0)))</f>
        <v>3.3849071494736847</v>
      </c>
      <c r="H217" s="24">
        <f>IF(VLOOKUP(A217,'cenník 2022'!A218:I702,8,0)=0,"",(VLOOKUP(A217,'cenník 2022'!A218:I702,8,0)))</f>
        <v>8.4622678736842118</v>
      </c>
      <c r="I217" s="25">
        <f>IF(VLOOKUP(A217,'cenník 2022'!A218:I702,9,0)=0,"",(VLOOKUP(A217,'cenník 2022'!A218:I702,9,0)))</f>
        <v>10.154721448421054</v>
      </c>
    </row>
    <row r="218" spans="1:9">
      <c r="A218" s="27" t="s">
        <v>459</v>
      </c>
      <c r="B218" s="28" t="s">
        <v>460</v>
      </c>
      <c r="C218" s="35" t="s">
        <v>428</v>
      </c>
      <c r="D218" s="115">
        <f>VLOOKUP(A218,'cenník 2022'!A219:I703,4,0)</f>
        <v>2</v>
      </c>
      <c r="E218" s="39" t="str">
        <f>IF(VLOOKUP(A218,'cenník 2022'!A219:I703,5,0)=0,"",(VLOOKUP(A218,'cenník 2022'!A219:I703,5,0)))</f>
        <v/>
      </c>
      <c r="F218" s="26" t="str">
        <f>IF(VLOOKUP(A218,'cenník 2022'!A219:I703,6,0)=0,"",(VLOOKUP(A218,'cenník 2022'!A219:I703,6,0)))</f>
        <v/>
      </c>
      <c r="G218" s="23">
        <f>IF(VLOOKUP(A218,'cenník 2022'!A219:I703,7,0)=0,"",(VLOOKUP(A218,'cenník 2022'!A219:I703,7,0)))</f>
        <v>16.520662804210524</v>
      </c>
      <c r="H218" s="24">
        <f>IF(VLOOKUP(A218,'cenník 2022'!A219:I703,8,0)=0,"",(VLOOKUP(A218,'cenník 2022'!A219:I703,8,0)))</f>
        <v>33.041325608421047</v>
      </c>
      <c r="I218" s="25">
        <f>IF(VLOOKUP(A218,'cenník 2022'!A219:I703,9,0)=0,"",(VLOOKUP(A218,'cenník 2022'!A219:I703,9,0)))</f>
        <v>39.649590730105253</v>
      </c>
    </row>
    <row r="219" spans="1:9">
      <c r="A219" s="27" t="s">
        <v>461</v>
      </c>
      <c r="B219" s="28" t="s">
        <v>462</v>
      </c>
      <c r="C219" s="35" t="s">
        <v>428</v>
      </c>
      <c r="D219" s="115">
        <f>VLOOKUP(A219,'cenník 2022'!A220:I704,4,0)</f>
        <v>2</v>
      </c>
      <c r="E219" s="39" t="str">
        <f>IF(VLOOKUP(A219,'cenník 2022'!A220:I704,5,0)=0,"",(VLOOKUP(A219,'cenník 2022'!A220:I704,5,0)))</f>
        <v/>
      </c>
      <c r="F219" s="26" t="str">
        <f>IF(VLOOKUP(A219,'cenník 2022'!A220:I704,6,0)=0,"",(VLOOKUP(A219,'cenník 2022'!A220:I704,6,0)))</f>
        <v/>
      </c>
      <c r="G219" s="23">
        <f>IF(VLOOKUP(A219,'cenník 2022'!A220:I704,7,0)=0,"",(VLOOKUP(A219,'cenník 2022'!A220:I704,7,0)))</f>
        <v>13.163998517894733</v>
      </c>
      <c r="H219" s="24">
        <f>IF(VLOOKUP(A219,'cenník 2022'!A220:I704,8,0)=0,"",(VLOOKUP(A219,'cenník 2022'!A220:I704,8,0)))</f>
        <v>26.327997035789465</v>
      </c>
      <c r="I219" s="25">
        <f>IF(VLOOKUP(A219,'cenník 2022'!A220:I704,9,0)=0,"",(VLOOKUP(A219,'cenník 2022'!A220:I704,9,0)))</f>
        <v>31.593596442947359</v>
      </c>
    </row>
    <row r="220" spans="1:9">
      <c r="A220" s="27" t="s">
        <v>463</v>
      </c>
      <c r="B220" s="28" t="s">
        <v>464</v>
      </c>
      <c r="C220" s="35" t="s">
        <v>428</v>
      </c>
      <c r="D220" s="115">
        <f>VLOOKUP(A220,'cenník 2022'!A221:I705,4,0)</f>
        <v>2.5</v>
      </c>
      <c r="E220" s="39" t="str">
        <f>IF(VLOOKUP(A220,'cenník 2022'!A221:I705,5,0)=0,"",(VLOOKUP(A220,'cenník 2022'!A221:I705,5,0)))</f>
        <v/>
      </c>
      <c r="F220" s="26" t="str">
        <f>IF(VLOOKUP(A220,'cenník 2022'!A221:I705,6,0)=0,"",(VLOOKUP(A220,'cenník 2022'!A221:I705,6,0)))</f>
        <v/>
      </c>
      <c r="G220" s="23">
        <f>IF(VLOOKUP(A220,'cenník 2022'!A221:I705,7,0)=0,"",(VLOOKUP(A220,'cenník 2022'!A221:I705,7,0)))</f>
        <v>2.1301414105263157</v>
      </c>
      <c r="H220" s="24">
        <f>IF(VLOOKUP(A220,'cenník 2022'!A221:I705,8,0)=0,"",(VLOOKUP(A220,'cenník 2022'!A221:I705,8,0)))</f>
        <v>5.325353526315789</v>
      </c>
      <c r="I220" s="25">
        <f>IF(VLOOKUP(A220,'cenník 2022'!A221:I705,9,0)=0,"",(VLOOKUP(A220,'cenník 2022'!A221:I705,9,0)))</f>
        <v>6.3904242315789466</v>
      </c>
    </row>
    <row r="221" spans="1:9">
      <c r="A221" s="27" t="s">
        <v>465</v>
      </c>
      <c r="B221" s="28" t="s">
        <v>466</v>
      </c>
      <c r="C221" s="35" t="s">
        <v>428</v>
      </c>
      <c r="D221" s="115">
        <f>VLOOKUP(A221,'cenník 2022'!A222:I706,4,0)</f>
        <v>2.5</v>
      </c>
      <c r="E221" s="39" t="str">
        <f>IF(VLOOKUP(A221,'cenník 2022'!A222:I706,5,0)=0,"",(VLOOKUP(A221,'cenník 2022'!A222:I706,5,0)))</f>
        <v/>
      </c>
      <c r="F221" s="26" t="str">
        <f>IF(VLOOKUP(A221,'cenník 2022'!A222:I706,6,0)=0,"",(VLOOKUP(A221,'cenník 2022'!A222:I706,6,0)))</f>
        <v/>
      </c>
      <c r="G221" s="23">
        <f>IF(VLOOKUP(A221,'cenník 2022'!A222:I706,7,0)=0,"",(VLOOKUP(A221,'cenník 2022'!A222:I706,7,0)))</f>
        <v>2.416079311578947</v>
      </c>
      <c r="H221" s="24">
        <f>IF(VLOOKUP(A221,'cenník 2022'!A222:I706,8,0)=0,"",(VLOOKUP(A221,'cenník 2022'!A222:I706,8,0)))</f>
        <v>6.0401982789473676</v>
      </c>
      <c r="I221" s="25">
        <f>IF(VLOOKUP(A221,'cenník 2022'!A222:I706,9,0)=0,"",(VLOOKUP(A221,'cenník 2022'!A222:I706,9,0)))</f>
        <v>7.2482379347368404</v>
      </c>
    </row>
    <row r="222" spans="1:9">
      <c r="A222" s="27" t="s">
        <v>467</v>
      </c>
      <c r="B222" s="28" t="s">
        <v>468</v>
      </c>
      <c r="C222" s="35" t="s">
        <v>428</v>
      </c>
      <c r="D222" s="115">
        <f>VLOOKUP(A222,'cenník 2022'!A223:I707,4,0)</f>
        <v>2.5</v>
      </c>
      <c r="E222" s="39" t="str">
        <f>IF(VLOOKUP(A222,'cenník 2022'!A223:I707,5,0)=0,"",(VLOOKUP(A222,'cenník 2022'!A223:I707,5,0)))</f>
        <v/>
      </c>
      <c r="F222" s="26" t="str">
        <f>IF(VLOOKUP(A222,'cenník 2022'!A223:I707,6,0)=0,"",(VLOOKUP(A222,'cenník 2022'!A223:I707,6,0)))</f>
        <v/>
      </c>
      <c r="G222" s="23">
        <f>IF(VLOOKUP(A222,'cenník 2022'!A223:I707,7,0)=0,"",(VLOOKUP(A222,'cenník 2022'!A223:I707,7,0)))</f>
        <v>2.7020172126315787</v>
      </c>
      <c r="H222" s="24">
        <f>IF(VLOOKUP(A222,'cenník 2022'!A223:I707,8,0)=0,"",(VLOOKUP(A222,'cenník 2022'!A223:I707,8,0)))</f>
        <v>6.7550430315789463</v>
      </c>
      <c r="I222" s="25">
        <f>IF(VLOOKUP(A222,'cenník 2022'!A223:I707,9,0)=0,"",(VLOOKUP(A222,'cenník 2022'!A223:I707,9,0)))</f>
        <v>8.1060516378947352</v>
      </c>
    </row>
    <row r="223" spans="1:9">
      <c r="A223" s="27" t="s">
        <v>469</v>
      </c>
      <c r="B223" s="28" t="s">
        <v>470</v>
      </c>
      <c r="C223" s="35" t="s">
        <v>428</v>
      </c>
      <c r="D223" s="115">
        <f>VLOOKUP(A223,'cenník 2022'!A224:I708,4,0)</f>
        <v>2.5</v>
      </c>
      <c r="E223" s="39" t="str">
        <f>IF(VLOOKUP(A223,'cenník 2022'!A224:I708,5,0)=0,"",(VLOOKUP(A223,'cenník 2022'!A224:I708,5,0)))</f>
        <v/>
      </c>
      <c r="F223" s="26" t="str">
        <f>IF(VLOOKUP(A223,'cenník 2022'!A224:I708,6,0)=0,"",(VLOOKUP(A223,'cenník 2022'!A224:I708,6,0)))</f>
        <v/>
      </c>
      <c r="G223" s="23">
        <f>IF(VLOOKUP(A223,'cenník 2022'!A224:I708,7,0)=0,"",(VLOOKUP(A223,'cenník 2022'!A224:I708,7,0)))</f>
        <v>2.9303837242105253</v>
      </c>
      <c r="H223" s="24">
        <f>IF(VLOOKUP(A223,'cenník 2022'!A224:I708,8,0)=0,"",(VLOOKUP(A223,'cenník 2022'!A224:I708,8,0)))</f>
        <v>7.3259593105263132</v>
      </c>
      <c r="I223" s="25">
        <f>IF(VLOOKUP(A223,'cenník 2022'!A224:I708,9,0)=0,"",(VLOOKUP(A223,'cenník 2022'!A224:I708,9,0)))</f>
        <v>8.7911511726315759</v>
      </c>
    </row>
    <row r="224" spans="1:9">
      <c r="A224" s="27" t="s">
        <v>471</v>
      </c>
      <c r="B224" s="28" t="s">
        <v>472</v>
      </c>
      <c r="C224" s="35" t="s">
        <v>428</v>
      </c>
      <c r="D224" s="115">
        <f>VLOOKUP(A224,'cenník 2022'!A225:I709,4,0)</f>
        <v>2.5</v>
      </c>
      <c r="E224" s="39" t="str">
        <f>IF(VLOOKUP(A224,'cenník 2022'!A225:I709,5,0)=0,"",(VLOOKUP(A224,'cenník 2022'!A225:I709,5,0)))</f>
        <v/>
      </c>
      <c r="F224" s="26" t="str">
        <f>IF(VLOOKUP(A224,'cenník 2022'!A225:I709,6,0)=0,"",(VLOOKUP(A224,'cenník 2022'!A225:I709,6,0)))</f>
        <v/>
      </c>
      <c r="G224" s="23">
        <f>IF(VLOOKUP(A224,'cenník 2022'!A225:I709,7,0)=0,"",(VLOOKUP(A224,'cenník 2022'!A225:I709,7,0)))</f>
        <v>3.216321625263157</v>
      </c>
      <c r="H224" s="24">
        <f>IF(VLOOKUP(A224,'cenník 2022'!A225:I709,8,0)=0,"",(VLOOKUP(A224,'cenník 2022'!A225:I709,8,0)))</f>
        <v>8.0408040631578928</v>
      </c>
      <c r="I224" s="25">
        <f>IF(VLOOKUP(A224,'cenník 2022'!A225:I709,9,0)=0,"",(VLOOKUP(A224,'cenník 2022'!A225:I709,9,0)))</f>
        <v>9.6489648757894706</v>
      </c>
    </row>
    <row r="225" spans="1:9">
      <c r="A225" s="27" t="s">
        <v>473</v>
      </c>
      <c r="B225" s="28" t="s">
        <v>474</v>
      </c>
      <c r="C225" s="35" t="s">
        <v>428</v>
      </c>
      <c r="D225" s="115">
        <f>VLOOKUP(A225,'cenník 2022'!A226:I710,4,0)</f>
        <v>2.5</v>
      </c>
      <c r="E225" s="39" t="str">
        <f>IF(VLOOKUP(A225,'cenník 2022'!A226:I710,5,0)=0,"",(VLOOKUP(A225,'cenník 2022'!A226:I710,5,0)))</f>
        <v/>
      </c>
      <c r="F225" s="26" t="str">
        <f>IF(VLOOKUP(A225,'cenník 2022'!A226:I710,6,0)=0,"",(VLOOKUP(A225,'cenník 2022'!A226:I710,6,0)))</f>
        <v/>
      </c>
      <c r="G225" s="23">
        <f>IF(VLOOKUP(A225,'cenník 2022'!A226:I710,7,0)=0,"",(VLOOKUP(A225,'cenník 2022'!A226:I710,7,0)))</f>
        <v>3.5022595263157892</v>
      </c>
      <c r="H225" s="24">
        <f>IF(VLOOKUP(A225,'cenník 2022'!A226:I710,8,0)=0,"",(VLOOKUP(A225,'cenník 2022'!A226:I710,8,0)))</f>
        <v>8.7556488157894723</v>
      </c>
      <c r="I225" s="25">
        <f>IF(VLOOKUP(A225,'cenník 2022'!A226:I710,9,0)=0,"",(VLOOKUP(A225,'cenník 2022'!A226:I710,9,0)))</f>
        <v>10.506778578947367</v>
      </c>
    </row>
    <row r="226" spans="1:9">
      <c r="A226" s="27" t="s">
        <v>475</v>
      </c>
      <c r="B226" s="28" t="s">
        <v>476</v>
      </c>
      <c r="C226" s="35" t="s">
        <v>428</v>
      </c>
      <c r="D226" s="115">
        <f>VLOOKUP(A226,'cenník 2022'!A227:I711,4,0)</f>
        <v>2.5</v>
      </c>
      <c r="E226" s="39" t="str">
        <f>IF(VLOOKUP(A226,'cenník 2022'!A227:I711,5,0)=0,"",(VLOOKUP(A226,'cenník 2022'!A227:I711,5,0)))</f>
        <v/>
      </c>
      <c r="F226" s="26" t="str">
        <f>IF(VLOOKUP(A226,'cenník 2022'!A227:I711,6,0)=0,"",(VLOOKUP(A226,'cenník 2022'!A227:I711,6,0)))</f>
        <v/>
      </c>
      <c r="G226" s="23">
        <f>IF(VLOOKUP(A226,'cenník 2022'!A227:I711,7,0)=0,"",(VLOOKUP(A226,'cenník 2022'!A227:I711,7,0)))</f>
        <v>3.7843593347368412</v>
      </c>
      <c r="H226" s="24">
        <f>IF(VLOOKUP(A226,'cenník 2022'!A227:I711,8,0)=0,"",(VLOOKUP(A226,'cenník 2022'!A227:I711,8,0)))</f>
        <v>9.4608983368421029</v>
      </c>
      <c r="I226" s="25">
        <f>IF(VLOOKUP(A226,'cenník 2022'!A227:I711,9,0)=0,"",(VLOOKUP(A226,'cenník 2022'!A227:I711,9,0)))</f>
        <v>11.353078004210523</v>
      </c>
    </row>
    <row r="227" spans="1:9">
      <c r="A227" s="27" t="s">
        <v>477</v>
      </c>
      <c r="B227" s="28" t="s">
        <v>478</v>
      </c>
      <c r="C227" s="35" t="s">
        <v>428</v>
      </c>
      <c r="D227" s="115">
        <f>VLOOKUP(A227,'cenník 2022'!A228:I712,4,0)</f>
        <v>2.5</v>
      </c>
      <c r="E227" s="39" t="str">
        <f>IF(VLOOKUP(A227,'cenník 2022'!A228:I712,5,0)=0,"",(VLOOKUP(A227,'cenník 2022'!A228:I712,5,0)))</f>
        <v/>
      </c>
      <c r="F227" s="26" t="str">
        <f>IF(VLOOKUP(A227,'cenník 2022'!A228:I712,6,0)=0,"",(VLOOKUP(A227,'cenník 2022'!A228:I712,6,0)))</f>
        <v/>
      </c>
      <c r="G227" s="23">
        <f>IF(VLOOKUP(A227,'cenník 2022'!A228:I712,7,0)=0,"",(VLOOKUP(A227,'cenník 2022'!A228:I712,7,0)))</f>
        <v>4.0683781894736839</v>
      </c>
      <c r="H227" s="24">
        <f>IF(VLOOKUP(A227,'cenník 2022'!A228:I712,8,0)=0,"",(VLOOKUP(A227,'cenník 2022'!A228:I712,8,0)))</f>
        <v>10.17094547368421</v>
      </c>
      <c r="I227" s="25">
        <f>IF(VLOOKUP(A227,'cenník 2022'!A228:I712,9,0)=0,"",(VLOOKUP(A227,'cenník 2022'!A228:I712,9,0)))</f>
        <v>12.205134568421052</v>
      </c>
    </row>
    <row r="228" spans="1:9">
      <c r="A228" s="27" t="s">
        <v>479</v>
      </c>
      <c r="B228" s="28" t="s">
        <v>480</v>
      </c>
      <c r="C228" s="35" t="s">
        <v>428</v>
      </c>
      <c r="D228" s="115">
        <f>VLOOKUP(A228,'cenník 2022'!A229:I713,4,0)</f>
        <v>2.5</v>
      </c>
      <c r="E228" s="39" t="str">
        <f>IF(VLOOKUP(A228,'cenník 2022'!A229:I713,5,0)=0,"",(VLOOKUP(A228,'cenník 2022'!A229:I713,5,0)))</f>
        <v/>
      </c>
      <c r="F228" s="26" t="str">
        <f>IF(VLOOKUP(A228,'cenník 2022'!A229:I713,6,0)=0,"",(VLOOKUP(A228,'cenník 2022'!A229:I713,6,0)))</f>
        <v/>
      </c>
      <c r="G228" s="23">
        <f>IF(VLOOKUP(A228,'cenník 2022'!A229:I713,7,0)=0,"",(VLOOKUP(A228,'cenník 2022'!A229:I713,7,0)))</f>
        <v>4.3562351368421046</v>
      </c>
      <c r="H228" s="24">
        <f>IF(VLOOKUP(A228,'cenník 2022'!A229:I713,8,0)=0,"",(VLOOKUP(A228,'cenník 2022'!A229:I713,8,0)))</f>
        <v>10.890587842105262</v>
      </c>
      <c r="I228" s="25">
        <f>IF(VLOOKUP(A228,'cenník 2022'!A229:I713,9,0)=0,"",(VLOOKUP(A228,'cenník 2022'!A229:I713,9,0)))</f>
        <v>13.068705410526315</v>
      </c>
    </row>
    <row r="229" spans="1:9">
      <c r="A229" s="27" t="s">
        <v>481</v>
      </c>
      <c r="B229" s="28" t="s">
        <v>482</v>
      </c>
      <c r="C229" s="35" t="s">
        <v>428</v>
      </c>
      <c r="D229" s="115">
        <f>VLOOKUP(A229,'cenník 2022'!A230:I714,4,0)</f>
        <v>2.5</v>
      </c>
      <c r="E229" s="39" t="str">
        <f>IF(VLOOKUP(A229,'cenník 2022'!A230:I714,5,0)=0,"",(VLOOKUP(A229,'cenník 2022'!A230:I714,5,0)))</f>
        <v/>
      </c>
      <c r="F229" s="26" t="str">
        <f>IF(VLOOKUP(A229,'cenník 2022'!A230:I714,6,0)=0,"",(VLOOKUP(A229,'cenník 2022'!A230:I714,6,0)))</f>
        <v/>
      </c>
      <c r="G229" s="23">
        <f>IF(VLOOKUP(A229,'cenník 2022'!A230:I714,7,0)=0,"",(VLOOKUP(A229,'cenník 2022'!A230:I714,7,0)))</f>
        <v>4.6402539915789474</v>
      </c>
      <c r="H229" s="24">
        <f>IF(VLOOKUP(A229,'cenník 2022'!A230:I714,8,0)=0,"",(VLOOKUP(A229,'cenník 2022'!A230:I714,8,0)))</f>
        <v>11.600634978947369</v>
      </c>
      <c r="I229" s="25">
        <f>IF(VLOOKUP(A229,'cenník 2022'!A230:I714,9,0)=0,"",(VLOOKUP(A229,'cenník 2022'!A230:I714,9,0)))</f>
        <v>13.920761974736843</v>
      </c>
    </row>
    <row r="230" spans="1:9">
      <c r="A230" s="27" t="s">
        <v>483</v>
      </c>
      <c r="B230" s="28" t="s">
        <v>484</v>
      </c>
      <c r="C230" s="35" t="s">
        <v>428</v>
      </c>
      <c r="D230" s="115">
        <f>VLOOKUP(A230,'cenník 2022'!A231:I715,4,0)</f>
        <v>2.5</v>
      </c>
      <c r="E230" s="39" t="str">
        <f>IF(VLOOKUP(A230,'cenník 2022'!A231:I715,5,0)=0,"",(VLOOKUP(A230,'cenník 2022'!A231:I715,5,0)))</f>
        <v/>
      </c>
      <c r="F230" s="26" t="str">
        <f>IF(VLOOKUP(A230,'cenník 2022'!A231:I715,6,0)=0,"",(VLOOKUP(A230,'cenník 2022'!A231:I715,6,0)))</f>
        <v/>
      </c>
      <c r="G230" s="23">
        <f>IF(VLOOKUP(A230,'cenník 2022'!A231:I715,7,0)=0,"",(VLOOKUP(A230,'cenník 2022'!A231:I715,7,0)))</f>
        <v>4.9242728463157892</v>
      </c>
      <c r="H230" s="24">
        <f>IF(VLOOKUP(A230,'cenník 2022'!A231:I715,8,0)=0,"",(VLOOKUP(A230,'cenník 2022'!A231:I715,8,0)))</f>
        <v>12.310682115789472</v>
      </c>
      <c r="I230" s="25">
        <f>IF(VLOOKUP(A230,'cenník 2022'!A231:I715,9,0)=0,"",(VLOOKUP(A230,'cenník 2022'!A231:I715,9,0)))</f>
        <v>14.772818538947366</v>
      </c>
    </row>
    <row r="231" spans="1:9">
      <c r="A231" s="27" t="s">
        <v>485</v>
      </c>
      <c r="B231" s="28" t="s">
        <v>486</v>
      </c>
      <c r="C231" s="35" t="s">
        <v>428</v>
      </c>
      <c r="D231" s="115">
        <f>VLOOKUP(A231,'cenník 2022'!A232:I716,4,0)</f>
        <v>2.5</v>
      </c>
      <c r="E231" s="39" t="str">
        <f>IF(VLOOKUP(A231,'cenník 2022'!A232:I716,5,0)=0,"",(VLOOKUP(A231,'cenník 2022'!A232:I716,5,0)))</f>
        <v/>
      </c>
      <c r="F231" s="26" t="str">
        <f>IF(VLOOKUP(A231,'cenník 2022'!A232:I716,6,0)=0,"",(VLOOKUP(A231,'cenník 2022'!A232:I716,6,0)))</f>
        <v/>
      </c>
      <c r="G231" s="23">
        <f>IF(VLOOKUP(A231,'cenník 2022'!A232:I716,7,0)=0,"",(VLOOKUP(A231,'cenník 2022'!A232:I716,7,0)))</f>
        <v>5.2102107473684205</v>
      </c>
      <c r="H231" s="24">
        <f>IF(VLOOKUP(A231,'cenník 2022'!A232:I716,8,0)=0,"",(VLOOKUP(A231,'cenník 2022'!A232:I716,8,0)))</f>
        <v>13.025526868421052</v>
      </c>
      <c r="I231" s="25">
        <f>IF(VLOOKUP(A231,'cenník 2022'!A232:I716,9,0)=0,"",(VLOOKUP(A231,'cenník 2022'!A232:I716,9,0)))</f>
        <v>15.630632242105261</v>
      </c>
    </row>
    <row r="232" spans="1:9">
      <c r="A232" s="27" t="s">
        <v>487</v>
      </c>
      <c r="B232" s="28" t="s">
        <v>488</v>
      </c>
      <c r="C232" s="35" t="s">
        <v>428</v>
      </c>
      <c r="D232" s="115">
        <f>VLOOKUP(A232,'cenník 2022'!A233:I717,4,0)</f>
        <v>2.5</v>
      </c>
      <c r="E232" s="39" t="str">
        <f>IF(VLOOKUP(A232,'cenník 2022'!A233:I717,5,0)=0,"",(VLOOKUP(A232,'cenník 2022'!A233:I717,5,0)))</f>
        <v/>
      </c>
      <c r="F232" s="26" t="str">
        <f>IF(VLOOKUP(A232,'cenník 2022'!A233:I717,6,0)=0,"",(VLOOKUP(A232,'cenník 2022'!A233:I717,6,0)))</f>
        <v/>
      </c>
      <c r="G232" s="23">
        <f>IF(VLOOKUP(A232,'cenník 2022'!A233:I717,7,0)=0,"",(VLOOKUP(A232,'cenník 2022'!A233:I717,7,0)))</f>
        <v>5.4961486484210509</v>
      </c>
      <c r="H232" s="24">
        <f>IF(VLOOKUP(A232,'cenník 2022'!A233:I717,8,0)=0,"",(VLOOKUP(A232,'cenník 2022'!A233:I717,8,0)))</f>
        <v>13.740371621052628</v>
      </c>
      <c r="I232" s="25">
        <f>IF(VLOOKUP(A232,'cenník 2022'!A233:I717,9,0)=0,"",(VLOOKUP(A232,'cenník 2022'!A233:I717,9,0)))</f>
        <v>16.488445945263152</v>
      </c>
    </row>
    <row r="233" spans="1:9">
      <c r="A233" s="27" t="s">
        <v>489</v>
      </c>
      <c r="B233" s="28" t="s">
        <v>490</v>
      </c>
      <c r="C233" s="35" t="s">
        <v>428</v>
      </c>
      <c r="D233" s="115">
        <f>VLOOKUP(A233,'cenník 2022'!A234:I718,4,0)</f>
        <v>2.5</v>
      </c>
      <c r="E233" s="39" t="str">
        <f>IF(VLOOKUP(A233,'cenník 2022'!A234:I718,5,0)=0,"",(VLOOKUP(A233,'cenník 2022'!A234:I718,5,0)))</f>
        <v/>
      </c>
      <c r="F233" s="26" t="str">
        <f>IF(VLOOKUP(A233,'cenník 2022'!A234:I718,6,0)=0,"",(VLOOKUP(A233,'cenník 2022'!A234:I718,6,0)))</f>
        <v/>
      </c>
      <c r="G233" s="23">
        <f>IF(VLOOKUP(A233,'cenník 2022'!A234:I718,7,0)=0,"",(VLOOKUP(A233,'cenník 2022'!A234:I718,7,0)))</f>
        <v>5.7820865494736831</v>
      </c>
      <c r="H233" s="24">
        <f>IF(VLOOKUP(A233,'cenník 2022'!A234:I718,8,0)=0,"",(VLOOKUP(A233,'cenník 2022'!A234:I718,8,0)))</f>
        <v>14.455216373684207</v>
      </c>
      <c r="I233" s="25">
        <f>IF(VLOOKUP(A233,'cenník 2022'!A234:I718,9,0)=0,"",(VLOOKUP(A233,'cenník 2022'!A234:I718,9,0)))</f>
        <v>17.346259648421047</v>
      </c>
    </row>
    <row r="234" spans="1:9">
      <c r="A234" s="27" t="s">
        <v>491</v>
      </c>
      <c r="B234" s="28" t="s">
        <v>492</v>
      </c>
      <c r="C234" s="35" t="s">
        <v>428</v>
      </c>
      <c r="D234" s="115">
        <f>VLOOKUP(A234,'cenník 2022'!A235:I719,4,0)</f>
        <v>2.5</v>
      </c>
      <c r="E234" s="39" t="str">
        <f>IF(VLOOKUP(A234,'cenník 2022'!A235:I719,5,0)=0,"",(VLOOKUP(A234,'cenník 2022'!A235:I719,5,0)))</f>
        <v/>
      </c>
      <c r="F234" s="26" t="str">
        <f>IF(VLOOKUP(A234,'cenník 2022'!A235:I719,6,0)=0,"",(VLOOKUP(A234,'cenník 2022'!A235:I719,6,0)))</f>
        <v/>
      </c>
      <c r="G234" s="23">
        <f>IF(VLOOKUP(A234,'cenník 2022'!A235:I719,7,0)=0,"",(VLOOKUP(A234,'cenník 2022'!A235:I719,7,0)))</f>
        <v>6.0641863578947346</v>
      </c>
      <c r="H234" s="24">
        <f>IF(VLOOKUP(A234,'cenník 2022'!A235:I719,8,0)=0,"",(VLOOKUP(A234,'cenník 2022'!A235:I719,8,0)))</f>
        <v>15.160465894736836</v>
      </c>
      <c r="I234" s="25">
        <f>IF(VLOOKUP(A234,'cenník 2022'!A235:I719,9,0)=0,"",(VLOOKUP(A234,'cenník 2022'!A235:I719,9,0)))</f>
        <v>18.192559073684201</v>
      </c>
    </row>
    <row r="235" spans="1:9">
      <c r="A235" s="27" t="s">
        <v>493</v>
      </c>
      <c r="B235" s="28" t="s">
        <v>494</v>
      </c>
      <c r="C235" s="35" t="s">
        <v>428</v>
      </c>
      <c r="D235" s="115">
        <f>VLOOKUP(A235,'cenník 2022'!A236:I720,4,0)</f>
        <v>2.5</v>
      </c>
      <c r="E235" s="39" t="str">
        <f>IF(VLOOKUP(A235,'cenník 2022'!A236:I720,5,0)=0,"",(VLOOKUP(A235,'cenník 2022'!A236:I720,5,0)))</f>
        <v/>
      </c>
      <c r="F235" s="26" t="str">
        <f>IF(VLOOKUP(A235,'cenník 2022'!A236:I720,6,0)=0,"",(VLOOKUP(A235,'cenník 2022'!A236:I720,6,0)))</f>
        <v/>
      </c>
      <c r="G235" s="23">
        <f>IF(VLOOKUP(A235,'cenník 2022'!A236:I720,7,0)=0,"",(VLOOKUP(A235,'cenník 2022'!A236:I720,7,0)))</f>
        <v>6.6974716421052607</v>
      </c>
      <c r="H235" s="24">
        <f>IF(VLOOKUP(A235,'cenník 2022'!A236:I720,8,0)=0,"",(VLOOKUP(A235,'cenník 2022'!A236:I720,8,0)))</f>
        <v>16.743679105263151</v>
      </c>
      <c r="I235" s="25">
        <f>IF(VLOOKUP(A235,'cenník 2022'!A236:I720,9,0)=0,"",(VLOOKUP(A235,'cenník 2022'!A236:I720,9,0)))</f>
        <v>20.092414926315779</v>
      </c>
    </row>
    <row r="236" spans="1:9">
      <c r="A236" s="27" t="s">
        <v>495</v>
      </c>
      <c r="B236" s="28" t="s">
        <v>496</v>
      </c>
      <c r="C236" s="35" t="s">
        <v>428</v>
      </c>
      <c r="D236" s="115">
        <f>VLOOKUP(A236,'cenník 2022'!A237:I721,4,0)</f>
        <v>2.5</v>
      </c>
      <c r="E236" s="39" t="str">
        <f>IF(VLOOKUP(A236,'cenník 2022'!A237:I721,5,0)=0,"",(VLOOKUP(A236,'cenník 2022'!A237:I721,5,0)))</f>
        <v/>
      </c>
      <c r="F236" s="26" t="str">
        <f>IF(VLOOKUP(A236,'cenník 2022'!A237:I721,6,0)=0,"",(VLOOKUP(A236,'cenník 2022'!A237:I721,6,0)))</f>
        <v/>
      </c>
      <c r="G236" s="23">
        <f>IF(VLOOKUP(A236,'cenník 2022'!A237:I721,7,0)=0,"",(VLOOKUP(A236,'cenník 2022'!A237:I721,7,0)))</f>
        <v>7.2693474442105241</v>
      </c>
      <c r="H236" s="24">
        <f>IF(VLOOKUP(A236,'cenník 2022'!A237:I721,8,0)=0,"",(VLOOKUP(A236,'cenník 2022'!A237:I721,8,0)))</f>
        <v>18.17336861052631</v>
      </c>
      <c r="I236" s="25">
        <f>IF(VLOOKUP(A236,'cenník 2022'!A237:I721,9,0)=0,"",(VLOOKUP(A236,'cenník 2022'!A237:I721,9,0)))</f>
        <v>21.808042332631572</v>
      </c>
    </row>
    <row r="237" spans="1:9">
      <c r="A237" s="27" t="s">
        <v>497</v>
      </c>
      <c r="B237" s="28" t="s">
        <v>498</v>
      </c>
      <c r="C237" s="35" t="s">
        <v>428</v>
      </c>
      <c r="D237" s="115">
        <f>VLOOKUP(A237,'cenník 2022'!A238:I722,4,0)</f>
        <v>2.5</v>
      </c>
      <c r="E237" s="39" t="str">
        <f>IF(VLOOKUP(A237,'cenník 2022'!A238:I722,5,0)=0,"",(VLOOKUP(A237,'cenník 2022'!A238:I722,5,0)))</f>
        <v/>
      </c>
      <c r="F237" s="26" t="str">
        <f>IF(VLOOKUP(A237,'cenník 2022'!A238:I722,6,0)=0,"",(VLOOKUP(A237,'cenník 2022'!A238:I722,6,0)))</f>
        <v/>
      </c>
      <c r="G237" s="23">
        <f>IF(VLOOKUP(A237,'cenník 2022'!A238:I722,7,0)=0,"",(VLOOKUP(A237,'cenník 2022'!A238:I722,7,0)))</f>
        <v>2.0466078315789478</v>
      </c>
      <c r="H237" s="24">
        <f>IF(VLOOKUP(A237,'cenník 2022'!A238:I722,8,0)=0,"",(VLOOKUP(A237,'cenník 2022'!A238:I722,8,0)))</f>
        <v>5.1165195789473694</v>
      </c>
      <c r="I237" s="25">
        <f>IF(VLOOKUP(A237,'cenník 2022'!A238:I722,9,0)=0,"",(VLOOKUP(A237,'cenník 2022'!A238:I722,9,0)))</f>
        <v>6.1398234947368433</v>
      </c>
    </row>
    <row r="238" spans="1:9">
      <c r="A238" s="27" t="s">
        <v>499</v>
      </c>
      <c r="B238" s="28" t="s">
        <v>500</v>
      </c>
      <c r="C238" s="35" t="s">
        <v>74</v>
      </c>
      <c r="D238" s="115" t="str">
        <f>VLOOKUP(A238,'cenník 2022'!A239:I723,4,0)</f>
        <v>100</v>
      </c>
      <c r="E238" s="39" t="str">
        <f>IF(VLOOKUP(A238,'cenník 2022'!A239:I723,5,0)=0,"",(VLOOKUP(A238,'cenník 2022'!A239:I723,5,0)))</f>
        <v/>
      </c>
      <c r="F238" s="26" t="str">
        <f>IF(VLOOKUP(A238,'cenník 2022'!A239:I723,6,0)=0,"",(VLOOKUP(A238,'cenník 2022'!A239:I723,6,0)))</f>
        <v/>
      </c>
      <c r="G238" s="23">
        <f>IF(VLOOKUP(A238,'cenník 2022'!A239:I723,7,0)=0,"",(VLOOKUP(A238,'cenník 2022'!A239:I723,7,0)))</f>
        <v>9.1389406315789443E-2</v>
      </c>
      <c r="H238" s="24">
        <f>IF(VLOOKUP(A238,'cenník 2022'!A239:I723,8,0)=0,"",(VLOOKUP(A238,'cenník 2022'!A239:I723,8,0)))</f>
        <v>9.1389406315789437</v>
      </c>
      <c r="I238" s="25">
        <f>IF(VLOOKUP(A238,'cenník 2022'!A239:I723,9,0)=0,"",(VLOOKUP(A238,'cenník 2022'!A239:I723,9,0)))</f>
        <v>10.966728757894732</v>
      </c>
    </row>
    <row r="239" spans="1:9">
      <c r="A239" s="27" t="s">
        <v>502</v>
      </c>
      <c r="B239" s="28" t="s">
        <v>503</v>
      </c>
      <c r="C239" s="35" t="s">
        <v>74</v>
      </c>
      <c r="D239" s="115" t="str">
        <f>VLOOKUP(A239,'cenník 2022'!A240:I724,4,0)</f>
        <v>50</v>
      </c>
      <c r="E239" s="39" t="str">
        <f>IF(VLOOKUP(A239,'cenník 2022'!A240:I724,5,0)=0,"",(VLOOKUP(A239,'cenník 2022'!A240:I724,5,0)))</f>
        <v/>
      </c>
      <c r="F239" s="26" t="str">
        <f>IF(VLOOKUP(A239,'cenník 2022'!A240:I724,6,0)=0,"",(VLOOKUP(A239,'cenník 2022'!A240:I724,6,0)))</f>
        <v/>
      </c>
      <c r="G239" s="23">
        <f>IF(VLOOKUP(A239,'cenník 2022'!A240:I724,7,0)=0,"",(VLOOKUP(A239,'cenník 2022'!A240:I724,7,0)))</f>
        <v>8.7527882105263147E-2</v>
      </c>
      <c r="H239" s="24">
        <f>IF(VLOOKUP(A239,'cenník 2022'!A240:I724,8,0)=0,"",(VLOOKUP(A239,'cenník 2022'!A240:I724,8,0)))</f>
        <v>4.3763941052631576</v>
      </c>
      <c r="I239" s="25">
        <f>IF(VLOOKUP(A239,'cenník 2022'!A240:I724,9,0)=0,"",(VLOOKUP(A239,'cenník 2022'!A240:I724,9,0)))</f>
        <v>5.2516729263157886</v>
      </c>
    </row>
    <row r="240" spans="1:9">
      <c r="A240" s="27" t="s">
        <v>505</v>
      </c>
      <c r="B240" s="28" t="s">
        <v>506</v>
      </c>
      <c r="C240" s="35" t="s">
        <v>74</v>
      </c>
      <c r="D240" s="115" t="str">
        <f>VLOOKUP(A240,'cenník 2022'!A241:I725,4,0)</f>
        <v>50</v>
      </c>
      <c r="E240" s="39" t="str">
        <f>IF(VLOOKUP(A240,'cenník 2022'!A241:I725,5,0)=0,"",(VLOOKUP(A240,'cenník 2022'!A241:I725,5,0)))</f>
        <v/>
      </c>
      <c r="F240" s="26" t="str">
        <f>IF(VLOOKUP(A240,'cenník 2022'!A241:I725,6,0)=0,"",(VLOOKUP(A240,'cenník 2022'!A241:I725,6,0)))</f>
        <v/>
      </c>
      <c r="G240" s="23">
        <f>IF(VLOOKUP(A240,'cenník 2022'!A241:I725,7,0)=0,"",(VLOOKUP(A240,'cenník 2022'!A241:I725,7,0)))</f>
        <v>9.1389406315789443E-2</v>
      </c>
      <c r="H240" s="24">
        <f>IF(VLOOKUP(A240,'cenník 2022'!A241:I725,8,0)=0,"",(VLOOKUP(A240,'cenník 2022'!A241:I725,8,0)))</f>
        <v>4.5694703157894718</v>
      </c>
      <c r="I240" s="25">
        <f>IF(VLOOKUP(A240,'cenník 2022'!A241:I725,9,0)=0,"",(VLOOKUP(A240,'cenník 2022'!A241:I725,9,0)))</f>
        <v>5.4833643789473658</v>
      </c>
    </row>
    <row r="241" spans="1:9">
      <c r="A241" s="27" t="s">
        <v>507</v>
      </c>
      <c r="B241" s="28" t="s">
        <v>508</v>
      </c>
      <c r="C241" s="35" t="s">
        <v>74</v>
      </c>
      <c r="D241" s="115" t="str">
        <f>VLOOKUP(A241,'cenník 2022'!A242:I726,4,0)</f>
        <v>50</v>
      </c>
      <c r="E241" s="39" t="str">
        <f>IF(VLOOKUP(A241,'cenník 2022'!A242:I726,5,0)=0,"",(VLOOKUP(A241,'cenník 2022'!A242:I726,5,0)))</f>
        <v/>
      </c>
      <c r="F241" s="26" t="str">
        <f>IF(VLOOKUP(A241,'cenník 2022'!A242:I726,6,0)=0,"",(VLOOKUP(A241,'cenník 2022'!A242:I726,6,0)))</f>
        <v/>
      </c>
      <c r="G241" s="23">
        <f>IF(VLOOKUP(A241,'cenník 2022'!A242:I726,7,0)=0,"",(VLOOKUP(A241,'cenník 2022'!A242:I726,7,0)))</f>
        <v>0.10168680421052634</v>
      </c>
      <c r="H241" s="24">
        <f>IF(VLOOKUP(A241,'cenník 2022'!A242:I726,8,0)=0,"",(VLOOKUP(A241,'cenník 2022'!A242:I726,8,0)))</f>
        <v>5.0843402105263173</v>
      </c>
      <c r="I241" s="25">
        <f>IF(VLOOKUP(A241,'cenník 2022'!A242:I726,9,0)=0,"",(VLOOKUP(A241,'cenník 2022'!A242:I726,9,0)))</f>
        <v>6.1012082526315803</v>
      </c>
    </row>
    <row r="242" spans="1:9">
      <c r="A242" s="27" t="s">
        <v>509</v>
      </c>
      <c r="B242" s="28" t="s">
        <v>510</v>
      </c>
      <c r="C242" s="35" t="s">
        <v>74</v>
      </c>
      <c r="D242" s="115" t="str">
        <f>VLOOKUP(A242,'cenník 2022'!A243:I727,4,0)</f>
        <v>50</v>
      </c>
      <c r="E242" s="39" t="str">
        <f>IF(VLOOKUP(A242,'cenník 2022'!A243:I727,5,0)=0,"",(VLOOKUP(A242,'cenník 2022'!A243:I727,5,0)))</f>
        <v/>
      </c>
      <c r="F242" s="26" t="str">
        <f>IF(VLOOKUP(A242,'cenník 2022'!A243:I727,6,0)=0,"",(VLOOKUP(A242,'cenník 2022'!A243:I727,6,0)))</f>
        <v/>
      </c>
      <c r="G242" s="23">
        <f>IF(VLOOKUP(A242,'cenník 2022'!A243:I727,7,0)=0,"",(VLOOKUP(A242,'cenník 2022'!A243:I727,7,0)))</f>
        <v>0.10168680421052634</v>
      </c>
      <c r="H242" s="24">
        <f>IF(VLOOKUP(A242,'cenník 2022'!A243:I727,8,0)=0,"",(VLOOKUP(A242,'cenník 2022'!A243:I727,8,0)))</f>
        <v>5.0843402105263173</v>
      </c>
      <c r="I242" s="25">
        <f>IF(VLOOKUP(A242,'cenník 2022'!A243:I727,9,0)=0,"",(VLOOKUP(A242,'cenník 2022'!A243:I727,9,0)))</f>
        <v>6.1012082526315803</v>
      </c>
    </row>
    <row r="243" spans="1:9">
      <c r="A243" s="27" t="s">
        <v>511</v>
      </c>
      <c r="B243" s="28" t="s">
        <v>512</v>
      </c>
      <c r="C243" s="35" t="s">
        <v>74</v>
      </c>
      <c r="D243" s="115" t="str">
        <f>VLOOKUP(A243,'cenník 2022'!A244:I728,4,0)</f>
        <v>50</v>
      </c>
      <c r="E243" s="39" t="str">
        <f>IF(VLOOKUP(A243,'cenník 2022'!A244:I728,5,0)=0,"",(VLOOKUP(A243,'cenník 2022'!A244:I728,5,0)))</f>
        <v/>
      </c>
      <c r="F243" s="26" t="str">
        <f>IF(VLOOKUP(A243,'cenník 2022'!A244:I728,6,0)=0,"",(VLOOKUP(A243,'cenník 2022'!A244:I728,6,0)))</f>
        <v/>
      </c>
      <c r="G243" s="23">
        <f>IF(VLOOKUP(A243,'cenník 2022'!A244:I728,7,0)=0,"",(VLOOKUP(A243,'cenník 2022'!A244:I728,7,0)))</f>
        <v>0.11069702736842106</v>
      </c>
      <c r="H243" s="24">
        <f>IF(VLOOKUP(A243,'cenník 2022'!A244:I728,8,0)=0,"",(VLOOKUP(A243,'cenník 2022'!A244:I728,8,0)))</f>
        <v>5.5348513684210534</v>
      </c>
      <c r="I243" s="25">
        <f>IF(VLOOKUP(A243,'cenník 2022'!A244:I728,9,0)=0,"",(VLOOKUP(A243,'cenník 2022'!A244:I728,9,0)))</f>
        <v>6.6418216421052643</v>
      </c>
    </row>
    <row r="244" spans="1:9">
      <c r="A244" s="27" t="s">
        <v>513</v>
      </c>
      <c r="B244" s="28" t="s">
        <v>514</v>
      </c>
      <c r="C244" s="35" t="s">
        <v>74</v>
      </c>
      <c r="D244" s="115" t="str">
        <f>VLOOKUP(A244,'cenník 2022'!A245:I729,4,0)</f>
        <v>50</v>
      </c>
      <c r="E244" s="39" t="str">
        <f>IF(VLOOKUP(A244,'cenník 2022'!A245:I729,5,0)=0,"",(VLOOKUP(A244,'cenník 2022'!A245:I729,5,0)))</f>
        <v/>
      </c>
      <c r="F244" s="26" t="str">
        <f>IF(VLOOKUP(A244,'cenník 2022'!A245:I729,6,0)=0,"",(VLOOKUP(A244,'cenník 2022'!A245:I729,6,0)))</f>
        <v/>
      </c>
      <c r="G244" s="23">
        <f>IF(VLOOKUP(A244,'cenník 2022'!A245:I729,7,0)=0,"",(VLOOKUP(A244,'cenník 2022'!A245:I729,7,0)))</f>
        <v>0.13129182315789473</v>
      </c>
      <c r="H244" s="24">
        <f>IF(VLOOKUP(A244,'cenník 2022'!A245:I729,8,0)=0,"",(VLOOKUP(A244,'cenník 2022'!A245:I729,8,0)))</f>
        <v>6.5645911578947365</v>
      </c>
      <c r="I244" s="25">
        <f>IF(VLOOKUP(A244,'cenník 2022'!A245:I729,9,0)=0,"",(VLOOKUP(A244,'cenník 2022'!A245:I729,9,0)))</f>
        <v>7.8775093894736834</v>
      </c>
    </row>
    <row r="245" spans="1:9">
      <c r="A245" s="27" t="s">
        <v>515</v>
      </c>
      <c r="B245" s="28" t="s">
        <v>516</v>
      </c>
      <c r="C245" s="35" t="s">
        <v>74</v>
      </c>
      <c r="D245" s="115" t="str">
        <f>VLOOKUP(A245,'cenník 2022'!A246:I730,4,0)</f>
        <v>50</v>
      </c>
      <c r="E245" s="39" t="str">
        <f>IF(VLOOKUP(A245,'cenník 2022'!A246:I730,5,0)=0,"",(VLOOKUP(A245,'cenník 2022'!A246:I730,5,0)))</f>
        <v/>
      </c>
      <c r="F245" s="26" t="str">
        <f>IF(VLOOKUP(A245,'cenník 2022'!A246:I730,6,0)=0,"",(VLOOKUP(A245,'cenník 2022'!A246:I730,6,0)))</f>
        <v/>
      </c>
      <c r="G245" s="23">
        <f>IF(VLOOKUP(A245,'cenník 2022'!A246:I730,7,0)=0,"",(VLOOKUP(A245,'cenník 2022'!A246:I730,7,0)))</f>
        <v>0.14416357052631579</v>
      </c>
      <c r="H245" s="24">
        <f>IF(VLOOKUP(A245,'cenník 2022'!A246:I730,8,0)=0,"",(VLOOKUP(A245,'cenník 2022'!A246:I730,8,0)))</f>
        <v>7.2081785263157894</v>
      </c>
      <c r="I245" s="25">
        <f>IF(VLOOKUP(A245,'cenník 2022'!A246:I730,9,0)=0,"",(VLOOKUP(A245,'cenník 2022'!A246:I730,9,0)))</f>
        <v>8.6498142315789472</v>
      </c>
    </row>
    <row r="246" spans="1:9">
      <c r="A246" s="27" t="s">
        <v>517</v>
      </c>
      <c r="B246" s="28" t="s">
        <v>518</v>
      </c>
      <c r="C246" s="35" t="s">
        <v>428</v>
      </c>
      <c r="D246" s="115">
        <f>VLOOKUP(A246,'cenník 2022'!A247:I731,4,0)</f>
        <v>2.5</v>
      </c>
      <c r="E246" s="39" t="str">
        <f>IF(VLOOKUP(A246,'cenník 2022'!A247:I731,5,0)=0,"",(VLOOKUP(A246,'cenník 2022'!A247:I731,5,0)))</f>
        <v/>
      </c>
      <c r="F246" s="26" t="str">
        <f>IF(VLOOKUP(A246,'cenník 2022'!A247:I731,6,0)=0,"",(VLOOKUP(A246,'cenník 2022'!A247:I731,6,0)))</f>
        <v/>
      </c>
      <c r="G246" s="23">
        <f>IF(VLOOKUP(A246,'cenník 2022'!A247:I731,7,0)=0,"",(VLOOKUP(A246,'cenník 2022'!A247:I731,7,0)))</f>
        <v>8.3293077221052645</v>
      </c>
      <c r="H246" s="24">
        <f>IF(VLOOKUP(A246,'cenník 2022'!A247:I731,8,0)=0,"",(VLOOKUP(A246,'cenník 2022'!A247:I731,8,0)))</f>
        <v>20.82326930526316</v>
      </c>
      <c r="I246" s="25">
        <f>IF(VLOOKUP(A246,'cenník 2022'!A247:I731,9,0)=0,"",(VLOOKUP(A246,'cenník 2022'!A247:I731,9,0)))</f>
        <v>24.987923166315792</v>
      </c>
    </row>
    <row r="247" spans="1:9">
      <c r="A247" s="27" t="s">
        <v>519</v>
      </c>
      <c r="B247" s="28" t="s">
        <v>520</v>
      </c>
      <c r="C247" s="35" t="s">
        <v>428</v>
      </c>
      <c r="D247" s="115">
        <f>VLOOKUP(A247,'cenník 2022'!A248:I732,4,0)</f>
        <v>2.5</v>
      </c>
      <c r="E247" s="39" t="str">
        <f>IF(VLOOKUP(A247,'cenník 2022'!A248:I732,5,0)=0,"",(VLOOKUP(A247,'cenník 2022'!A248:I732,5,0)))</f>
        <v/>
      </c>
      <c r="F247" s="26" t="str">
        <f>IF(VLOOKUP(A247,'cenník 2022'!A248:I732,6,0)=0,"",(VLOOKUP(A247,'cenník 2022'!A248:I732,6,0)))</f>
        <v/>
      </c>
      <c r="G247" s="23">
        <f>IF(VLOOKUP(A247,'cenník 2022'!A248:I732,7,0)=0,"",(VLOOKUP(A247,'cenník 2022'!A248:I732,7,0)))</f>
        <v>9.7477742821052651</v>
      </c>
      <c r="H247" s="24">
        <f>IF(VLOOKUP(A247,'cenník 2022'!A248:I732,8,0)=0,"",(VLOOKUP(A247,'cenník 2022'!A248:I732,8,0)))</f>
        <v>24.369435705263164</v>
      </c>
      <c r="I247" s="25">
        <f>IF(VLOOKUP(A247,'cenník 2022'!A248:I732,9,0)=0,"",(VLOOKUP(A247,'cenník 2022'!A248:I732,9,0)))</f>
        <v>29.243322846315795</v>
      </c>
    </row>
    <row r="248" spans="1:9">
      <c r="A248" s="27" t="s">
        <v>521</v>
      </c>
      <c r="B248" s="28" t="s">
        <v>522</v>
      </c>
      <c r="C248" s="35" t="s">
        <v>428</v>
      </c>
      <c r="D248" s="115">
        <f>VLOOKUP(A248,'cenník 2022'!A249:I733,4,0)</f>
        <v>2.5</v>
      </c>
      <c r="E248" s="39" t="str">
        <f>IF(VLOOKUP(A248,'cenník 2022'!A249:I733,5,0)=0,"",(VLOOKUP(A248,'cenník 2022'!A249:I733,5,0)))</f>
        <v/>
      </c>
      <c r="F248" s="26" t="str">
        <f>IF(VLOOKUP(A248,'cenník 2022'!A249:I733,6,0)=0,"",(VLOOKUP(A248,'cenník 2022'!A249:I733,6,0)))</f>
        <v/>
      </c>
      <c r="G248" s="23">
        <f>IF(VLOOKUP(A248,'cenník 2022'!A249:I733,7,0)=0,"",(VLOOKUP(A248,'cenník 2022'!A249:I733,7,0)))</f>
        <v>8.4824815157894715</v>
      </c>
      <c r="H248" s="24">
        <f>IF(VLOOKUP(A248,'cenník 2022'!A249:I733,8,0)=0,"",(VLOOKUP(A248,'cenník 2022'!A249:I733,8,0)))</f>
        <v>21.20620378947368</v>
      </c>
      <c r="I248" s="25">
        <f>IF(VLOOKUP(A248,'cenník 2022'!A249:I733,9,0)=0,"",(VLOOKUP(A248,'cenník 2022'!A249:I733,9,0)))</f>
        <v>25.447444547368416</v>
      </c>
    </row>
    <row r="249" spans="1:9">
      <c r="A249" s="27" t="s">
        <v>523</v>
      </c>
      <c r="B249" s="28" t="s">
        <v>524</v>
      </c>
      <c r="C249" s="35" t="s">
        <v>428</v>
      </c>
      <c r="D249" s="115">
        <f>VLOOKUP(A249,'cenník 2022'!A250:I734,4,0)</f>
        <v>2.5</v>
      </c>
      <c r="E249" s="39" t="str">
        <f>IF(VLOOKUP(A249,'cenník 2022'!A250:I734,5,0)=0,"",(VLOOKUP(A249,'cenník 2022'!A250:I734,5,0)))</f>
        <v/>
      </c>
      <c r="F249" s="26" t="str">
        <f>IF(VLOOKUP(A249,'cenník 2022'!A250:I734,6,0)=0,"",(VLOOKUP(A249,'cenník 2022'!A250:I734,6,0)))</f>
        <v/>
      </c>
      <c r="G249" s="23">
        <f>IF(VLOOKUP(A249,'cenník 2022'!A250:I734,7,0)=0,"",(VLOOKUP(A249,'cenník 2022'!A250:I734,7,0)))</f>
        <v>9.6332157305263149</v>
      </c>
      <c r="H249" s="24">
        <f>IF(VLOOKUP(A249,'cenník 2022'!A250:I734,8,0)=0,"",(VLOOKUP(A249,'cenník 2022'!A250:I734,8,0)))</f>
        <v>24.083039326315788</v>
      </c>
      <c r="I249" s="25">
        <f>IF(VLOOKUP(A249,'cenník 2022'!A250:I734,9,0)=0,"",(VLOOKUP(A249,'cenník 2022'!A250:I734,9,0)))</f>
        <v>28.899647191578943</v>
      </c>
    </row>
    <row r="250" spans="1:9">
      <c r="A250" s="27" t="s">
        <v>525</v>
      </c>
      <c r="B250" s="28" t="s">
        <v>526</v>
      </c>
      <c r="C250" s="35" t="s">
        <v>428</v>
      </c>
      <c r="D250" s="115">
        <f>VLOOKUP(A250,'cenník 2022'!A251:I735,4,0)</f>
        <v>2</v>
      </c>
      <c r="E250" s="39" t="str">
        <f>IF(VLOOKUP(A250,'cenník 2022'!A251:I735,5,0)=0,"",(VLOOKUP(A250,'cenník 2022'!A251:I735,5,0)))</f>
        <v/>
      </c>
      <c r="F250" s="26" t="str">
        <f>IF(VLOOKUP(A250,'cenník 2022'!A251:I735,6,0)=0,"",(VLOOKUP(A250,'cenník 2022'!A251:I735,6,0)))</f>
        <v/>
      </c>
      <c r="G250" s="23">
        <f>IF(VLOOKUP(A250,'cenník 2022'!A251:I735,7,0)=0,"",(VLOOKUP(A250,'cenník 2022'!A251:I735,7,0)))</f>
        <v>11.033661844210526</v>
      </c>
      <c r="H250" s="24">
        <f>IF(VLOOKUP(A250,'cenník 2022'!A251:I735,8,0)=0,"",(VLOOKUP(A250,'cenník 2022'!A251:I735,8,0)))</f>
        <v>22.067323688421052</v>
      </c>
      <c r="I250" s="25">
        <f>IF(VLOOKUP(A250,'cenník 2022'!A251:I735,9,0)=0,"",(VLOOKUP(A250,'cenník 2022'!A251:I735,9,0)))</f>
        <v>26.48078842610526</v>
      </c>
    </row>
    <row r="251" spans="1:9">
      <c r="A251" s="27" t="s">
        <v>527</v>
      </c>
      <c r="B251" s="28" t="s">
        <v>528</v>
      </c>
      <c r="C251" s="35" t="s">
        <v>428</v>
      </c>
      <c r="D251" s="115">
        <f>VLOOKUP(A251,'cenník 2022'!A252:I736,4,0)</f>
        <v>2</v>
      </c>
      <c r="E251" s="39" t="str">
        <f>IF(VLOOKUP(A251,'cenník 2022'!A252:I736,5,0)=0,"",(VLOOKUP(A251,'cenník 2022'!A252:I736,5,0)))</f>
        <v/>
      </c>
      <c r="F251" s="26" t="str">
        <f>IF(VLOOKUP(A251,'cenník 2022'!A252:I736,6,0)=0,"",(VLOOKUP(A251,'cenník 2022'!A252:I736,6,0)))</f>
        <v/>
      </c>
      <c r="G251" s="23">
        <f>IF(VLOOKUP(A251,'cenník 2022'!A252:I736,7,0)=0,"",(VLOOKUP(A251,'cenník 2022'!A252:I736,7,0)))</f>
        <v>12.425097734736843</v>
      </c>
      <c r="H251" s="24">
        <f>IF(VLOOKUP(A251,'cenník 2022'!A252:I736,8,0)=0,"",(VLOOKUP(A251,'cenník 2022'!A252:I736,8,0)))</f>
        <v>24.850195469473686</v>
      </c>
      <c r="I251" s="25">
        <f>IF(VLOOKUP(A251,'cenník 2022'!A252:I736,9,0)=0,"",(VLOOKUP(A251,'cenník 2022'!A252:I736,9,0)))</f>
        <v>29.820234563368423</v>
      </c>
    </row>
    <row r="252" spans="1:9">
      <c r="A252" s="27" t="s">
        <v>529</v>
      </c>
      <c r="B252" s="28" t="s">
        <v>530</v>
      </c>
      <c r="C252" s="35" t="s">
        <v>531</v>
      </c>
      <c r="D252" s="115">
        <f>VLOOKUP(A252,'cenník 2022'!A253:I737,4,0)</f>
        <v>55</v>
      </c>
      <c r="E252" s="39">
        <f>IF(VLOOKUP(A252,'cenník 2022'!A253:I737,5,0)=0,"",(VLOOKUP(A252,'cenník 2022'!A253:I737,5,0)))</f>
        <v>1815</v>
      </c>
      <c r="F252" s="26" t="str">
        <f>IF(VLOOKUP(A252,'cenník 2022'!A253:I737,6,0)=0,"",(VLOOKUP(A252,'cenník 2022'!A253:I737,6,0)))</f>
        <v/>
      </c>
      <c r="G252" s="23">
        <f>IF(VLOOKUP(A252,'cenník 2022'!A253:I737,7,0)=0,"",(VLOOKUP(A252,'cenník 2022'!A253:I737,7,0)))</f>
        <v>0.98499999999999999</v>
      </c>
      <c r="H252" s="24">
        <f>IF(VLOOKUP(A252,'cenník 2022'!A253:I737,8,0)=0,"",(VLOOKUP(A252,'cenník 2022'!A253:I737,8,0)))</f>
        <v>54.174999999999997</v>
      </c>
      <c r="I252" s="25">
        <f>IF(VLOOKUP(A252,'cenník 2022'!A253:I737,9,0)=0,"",(VLOOKUP(A252,'cenník 2022'!A253:I737,9,0)))</f>
        <v>65.009999999999991</v>
      </c>
    </row>
    <row r="253" spans="1:9">
      <c r="A253" s="27" t="s">
        <v>532</v>
      </c>
      <c r="B253" s="28" t="s">
        <v>533</v>
      </c>
      <c r="C253" s="35" t="s">
        <v>531</v>
      </c>
      <c r="D253" s="115">
        <f>VLOOKUP(A253,'cenník 2022'!A254:I738,4,0)</f>
        <v>55</v>
      </c>
      <c r="E253" s="39">
        <f>IF(VLOOKUP(A253,'cenník 2022'!A254:I738,5,0)=0,"",(VLOOKUP(A253,'cenník 2022'!A254:I738,5,0)))</f>
        <v>1815</v>
      </c>
      <c r="F253" s="26" t="str">
        <f>IF(VLOOKUP(A253,'cenník 2022'!A254:I738,6,0)=0,"",(VLOOKUP(A253,'cenník 2022'!A254:I738,6,0)))</f>
        <v/>
      </c>
      <c r="G253" s="23">
        <f>IF(VLOOKUP(A253,'cenník 2022'!A254:I738,7,0)=0,"",(VLOOKUP(A253,'cenník 2022'!A254:I738,7,0)))</f>
        <v>1.0880000000000001</v>
      </c>
      <c r="H253" s="24">
        <f>IF(VLOOKUP(A253,'cenník 2022'!A254:I738,8,0)=0,"",(VLOOKUP(A253,'cenník 2022'!A254:I738,8,0)))</f>
        <v>59.84</v>
      </c>
      <c r="I253" s="25">
        <f>IF(VLOOKUP(A253,'cenník 2022'!A254:I738,9,0)=0,"",(VLOOKUP(A253,'cenník 2022'!A254:I738,9,0)))</f>
        <v>71.808000000000007</v>
      </c>
    </row>
    <row r="254" spans="1:9">
      <c r="A254" s="27" t="s">
        <v>534</v>
      </c>
      <c r="B254" s="28" t="s">
        <v>535</v>
      </c>
      <c r="C254" s="35" t="s">
        <v>531</v>
      </c>
      <c r="D254" s="115">
        <f>VLOOKUP(A254,'cenník 2022'!A255:I739,4,0)</f>
        <v>55</v>
      </c>
      <c r="E254" s="39">
        <f>IF(VLOOKUP(A254,'cenník 2022'!A255:I739,5,0)=0,"",(VLOOKUP(A254,'cenník 2022'!A255:I739,5,0)))</f>
        <v>1815</v>
      </c>
      <c r="F254" s="26" t="str">
        <f>IF(VLOOKUP(A254,'cenník 2022'!A255:I739,6,0)=0,"",(VLOOKUP(A254,'cenník 2022'!A255:I739,6,0)))</f>
        <v/>
      </c>
      <c r="G254" s="23">
        <f>IF(VLOOKUP(A254,'cenník 2022'!A255:I739,7,0)=0,"",(VLOOKUP(A254,'cenník 2022'!A255:I739,7,0)))</f>
        <v>1.5449999999999999</v>
      </c>
      <c r="H254" s="24">
        <f>IF(VLOOKUP(A254,'cenník 2022'!A255:I739,8,0)=0,"",(VLOOKUP(A254,'cenník 2022'!A255:I739,8,0)))</f>
        <v>84.974999999999994</v>
      </c>
      <c r="I254" s="25">
        <f>IF(VLOOKUP(A254,'cenník 2022'!A255:I739,9,0)=0,"",(VLOOKUP(A254,'cenník 2022'!A255:I739,9,0)))</f>
        <v>101.96999999999998</v>
      </c>
    </row>
    <row r="255" spans="1:9">
      <c r="A255" s="27" t="s">
        <v>536</v>
      </c>
      <c r="B255" s="28" t="s">
        <v>537</v>
      </c>
      <c r="C255" s="35" t="s">
        <v>531</v>
      </c>
      <c r="D255" s="115">
        <f>VLOOKUP(A255,'cenník 2022'!A256:I740,4,0)</f>
        <v>50</v>
      </c>
      <c r="E255" s="39">
        <f>IF(VLOOKUP(A255,'cenník 2022'!A256:I740,5,0)=0,"",(VLOOKUP(A255,'cenník 2022'!A256:I740,5,0)))</f>
        <v>1000</v>
      </c>
      <c r="F255" s="26" t="str">
        <f>IF(VLOOKUP(A255,'cenník 2022'!A256:I740,6,0)=0,"",(VLOOKUP(A255,'cenník 2022'!A256:I740,6,0)))</f>
        <v/>
      </c>
      <c r="G255" s="23">
        <f>IF(VLOOKUP(A255,'cenník 2022'!A256:I740,7,0)=0,"",(VLOOKUP(A255,'cenník 2022'!A256:I740,7,0)))</f>
        <v>2.9420000000000002</v>
      </c>
      <c r="H255" s="24">
        <f>IF(VLOOKUP(A255,'cenník 2022'!A256:I740,8,0)=0,"",(VLOOKUP(A255,'cenník 2022'!A256:I740,8,0)))</f>
        <v>147.10000000000002</v>
      </c>
      <c r="I255" s="25">
        <f>IF(VLOOKUP(A255,'cenník 2022'!A256:I740,9,0)=0,"",(VLOOKUP(A255,'cenník 2022'!A256:I740,9,0)))</f>
        <v>176.52</v>
      </c>
    </row>
    <row r="256" spans="1:9">
      <c r="A256" s="27" t="s">
        <v>538</v>
      </c>
      <c r="B256" s="28" t="s">
        <v>539</v>
      </c>
      <c r="C256" s="35" t="s">
        <v>74</v>
      </c>
      <c r="D256" s="115">
        <f>VLOOKUP(A256,'cenník 2022'!A257:I741,4,0)</f>
        <v>100</v>
      </c>
      <c r="E256" s="39" t="str">
        <f>IF(VLOOKUP(A256,'cenník 2022'!A257:I741,5,0)=0,"",(VLOOKUP(A256,'cenník 2022'!A257:I741,5,0)))</f>
        <v/>
      </c>
      <c r="F256" s="26" t="str">
        <f>IF(VLOOKUP(A256,'cenník 2022'!A257:I741,6,0)=0,"",(VLOOKUP(A256,'cenník 2022'!A257:I741,6,0)))</f>
        <v/>
      </c>
      <c r="G256" s="23">
        <f>IF(VLOOKUP(A256,'cenník 2022'!A257:I741,7,0)=0,"",(VLOOKUP(A256,'cenník 2022'!A257:I741,7,0)))</f>
        <v>0.33988011385263167</v>
      </c>
      <c r="H256" s="24">
        <f>IF(VLOOKUP(A256,'cenník 2022'!A257:I741,8,0)=0,"",(VLOOKUP(A256,'cenník 2022'!A257:I741,8,0)))</f>
        <v>33.988011385263164</v>
      </c>
      <c r="I256" s="25">
        <f>IF(VLOOKUP(A256,'cenník 2022'!A257:I741,9,0)=0,"",(VLOOKUP(A256,'cenník 2022'!A257:I741,9,0)))</f>
        <v>40.785613662315797</v>
      </c>
    </row>
    <row r="257" spans="1:9">
      <c r="A257" s="27" t="s">
        <v>540</v>
      </c>
      <c r="B257" s="28" t="s">
        <v>541</v>
      </c>
      <c r="C257" s="35" t="s">
        <v>74</v>
      </c>
      <c r="D257" s="115">
        <f>VLOOKUP(A257,'cenník 2022'!A258:I742,4,0)</f>
        <v>100</v>
      </c>
      <c r="E257" s="39" t="str">
        <f>IF(VLOOKUP(A257,'cenník 2022'!A258:I742,5,0)=0,"",(VLOOKUP(A257,'cenník 2022'!A258:I742,5,0)))</f>
        <v/>
      </c>
      <c r="F257" s="26" t="str">
        <f>IF(VLOOKUP(A257,'cenník 2022'!A258:I742,6,0)=0,"",(VLOOKUP(A257,'cenník 2022'!A258:I742,6,0)))</f>
        <v/>
      </c>
      <c r="G257" s="23">
        <f>IF(VLOOKUP(A257,'cenník 2022'!A258:I742,7,0)=0,"",(VLOOKUP(A257,'cenník 2022'!A258:I742,7,0)))</f>
        <v>0.3648046555351579</v>
      </c>
      <c r="H257" s="24">
        <f>IF(VLOOKUP(A257,'cenník 2022'!A258:I742,8,0)=0,"",(VLOOKUP(A257,'cenník 2022'!A258:I742,8,0)))</f>
        <v>36.480465553515792</v>
      </c>
      <c r="I257" s="25">
        <f>IF(VLOOKUP(A257,'cenník 2022'!A258:I742,9,0)=0,"",(VLOOKUP(A257,'cenník 2022'!A258:I742,9,0)))</f>
        <v>43.776558664218946</v>
      </c>
    </row>
    <row r="258" spans="1:9">
      <c r="A258" s="27" t="s">
        <v>542</v>
      </c>
      <c r="B258" s="28" t="s">
        <v>543</v>
      </c>
      <c r="C258" s="35" t="s">
        <v>74</v>
      </c>
      <c r="D258" s="115">
        <f>VLOOKUP(A258,'cenník 2022'!A259:I743,4,0)</f>
        <v>100</v>
      </c>
      <c r="E258" s="39" t="str">
        <f>IF(VLOOKUP(A258,'cenník 2022'!A259:I743,5,0)=0,"",(VLOOKUP(A258,'cenník 2022'!A259:I743,5,0)))</f>
        <v/>
      </c>
      <c r="F258" s="26" t="str">
        <f>IF(VLOOKUP(A258,'cenník 2022'!A259:I743,6,0)=0,"",(VLOOKUP(A258,'cenník 2022'!A259:I743,6,0)))</f>
        <v/>
      </c>
      <c r="G258" s="23">
        <f>IF(VLOOKUP(A258,'cenník 2022'!A259:I743,7,0)=0,"",(VLOOKUP(A258,'cenník 2022'!A259:I743,7,0)))</f>
        <v>0.39262101051971371</v>
      </c>
      <c r="H258" s="24">
        <f>IF(VLOOKUP(A258,'cenník 2022'!A259:I743,8,0)=0,"",(VLOOKUP(A258,'cenník 2022'!A259:I743,8,0)))</f>
        <v>39.262101051971371</v>
      </c>
      <c r="I258" s="25">
        <f>IF(VLOOKUP(A258,'cenník 2022'!A259:I743,9,0)=0,"",(VLOOKUP(A258,'cenník 2022'!A259:I743,9,0)))</f>
        <v>47.114521262365642</v>
      </c>
    </row>
    <row r="259" spans="1:9">
      <c r="A259" s="27" t="s">
        <v>544</v>
      </c>
      <c r="B259" s="28" t="s">
        <v>545</v>
      </c>
      <c r="C259" s="35" t="s">
        <v>74</v>
      </c>
      <c r="D259" s="115">
        <f>VLOOKUP(A259,'cenník 2022'!A260:I744,4,0)</f>
        <v>100</v>
      </c>
      <c r="E259" s="39" t="str">
        <f>IF(VLOOKUP(A259,'cenník 2022'!A260:I744,5,0)=0,"",(VLOOKUP(A259,'cenník 2022'!A260:I744,5,0)))</f>
        <v/>
      </c>
      <c r="F259" s="26" t="str">
        <f>IF(VLOOKUP(A259,'cenník 2022'!A260:I744,6,0)=0,"",(VLOOKUP(A259,'cenník 2022'!A260:I744,6,0)))</f>
        <v/>
      </c>
      <c r="G259" s="23">
        <f>IF(VLOOKUP(A259,'cenník 2022'!A260:I744,7,0)=0,"",(VLOOKUP(A259,'cenník 2022'!A260:I744,7,0)))</f>
        <v>0.43411754008683789</v>
      </c>
      <c r="H259" s="24">
        <f>IF(VLOOKUP(A259,'cenník 2022'!A260:I744,8,0)=0,"",(VLOOKUP(A259,'cenník 2022'!A260:I744,8,0)))</f>
        <v>43.411754008683786</v>
      </c>
      <c r="I259" s="25">
        <f>IF(VLOOKUP(A259,'cenník 2022'!A260:I744,9,0)=0,"",(VLOOKUP(A259,'cenník 2022'!A260:I744,9,0)))</f>
        <v>52.094104810420539</v>
      </c>
    </row>
    <row r="260" spans="1:9">
      <c r="A260" s="27" t="s">
        <v>546</v>
      </c>
      <c r="B260" s="28" t="s">
        <v>547</v>
      </c>
      <c r="C260" s="35" t="s">
        <v>74</v>
      </c>
      <c r="D260" s="115">
        <f>VLOOKUP(A260,'cenník 2022'!A261:I745,4,0)</f>
        <v>100</v>
      </c>
      <c r="E260" s="39" t="str">
        <f>IF(VLOOKUP(A260,'cenník 2022'!A261:I745,5,0)=0,"",(VLOOKUP(A260,'cenník 2022'!A261:I745,5,0)))</f>
        <v/>
      </c>
      <c r="F260" s="26" t="str">
        <f>IF(VLOOKUP(A260,'cenník 2022'!A261:I745,6,0)=0,"",(VLOOKUP(A260,'cenník 2022'!A261:I745,6,0)))</f>
        <v/>
      </c>
      <c r="G260" s="23">
        <f>IF(VLOOKUP(A260,'cenník 2022'!A261:I745,7,0)=0,"",(VLOOKUP(A260,'cenník 2022'!A261:I745,7,0)))</f>
        <v>0.46284590671023174</v>
      </c>
      <c r="H260" s="24">
        <f>IF(VLOOKUP(A260,'cenník 2022'!A261:I745,8,0)=0,"",(VLOOKUP(A260,'cenník 2022'!A261:I745,8,0)))</f>
        <v>46.284590671023174</v>
      </c>
      <c r="I260" s="25">
        <f>IF(VLOOKUP(A260,'cenník 2022'!A261:I745,9,0)=0,"",(VLOOKUP(A260,'cenník 2022'!A261:I745,9,0)))</f>
        <v>55.541508805227807</v>
      </c>
    </row>
    <row r="261" spans="1:9">
      <c r="A261" s="27" t="s">
        <v>548</v>
      </c>
      <c r="B261" s="28" t="s">
        <v>549</v>
      </c>
      <c r="C261" s="35" t="s">
        <v>74</v>
      </c>
      <c r="D261" s="115">
        <f>VLOOKUP(A261,'cenník 2022'!A262:I746,4,0)</f>
        <v>100</v>
      </c>
      <c r="E261" s="39" t="str">
        <f>IF(VLOOKUP(A261,'cenník 2022'!A262:I746,5,0)=0,"",(VLOOKUP(A261,'cenník 2022'!A262:I746,5,0)))</f>
        <v/>
      </c>
      <c r="F261" s="26" t="str">
        <f>IF(VLOOKUP(A261,'cenník 2022'!A262:I746,6,0)=0,"",(VLOOKUP(A261,'cenník 2022'!A262:I746,6,0)))</f>
        <v/>
      </c>
      <c r="G261" s="23">
        <f>IF(VLOOKUP(A261,'cenník 2022'!A262:I746,7,0)=0,"",(VLOOKUP(A261,'cenník 2022'!A262:I746,7,0)))</f>
        <v>0.51072651774922107</v>
      </c>
      <c r="H261" s="24">
        <f>IF(VLOOKUP(A261,'cenník 2022'!A262:I746,8,0)=0,"",(VLOOKUP(A261,'cenník 2022'!A262:I746,8,0)))</f>
        <v>51.072651774922107</v>
      </c>
      <c r="I261" s="25">
        <f>IF(VLOOKUP(A261,'cenník 2022'!A262:I746,9,0)=0,"",(VLOOKUP(A261,'cenník 2022'!A262:I746,9,0)))</f>
        <v>61.287182129906526</v>
      </c>
    </row>
    <row r="262" spans="1:9">
      <c r="A262" s="27" t="s">
        <v>550</v>
      </c>
      <c r="B262" s="28" t="s">
        <v>551</v>
      </c>
      <c r="C262" s="35" t="s">
        <v>74</v>
      </c>
      <c r="D262" s="115">
        <f>VLOOKUP(A262,'cenník 2022'!A263:I747,4,0)</f>
        <v>100</v>
      </c>
      <c r="E262" s="39" t="str">
        <f>IF(VLOOKUP(A262,'cenník 2022'!A263:I747,5,0)=0,"",(VLOOKUP(A262,'cenník 2022'!A263:I747,5,0)))</f>
        <v/>
      </c>
      <c r="F262" s="26" t="str">
        <f>IF(VLOOKUP(A262,'cenník 2022'!A263:I747,6,0)=0,"",(VLOOKUP(A262,'cenník 2022'!A263:I747,6,0)))</f>
        <v/>
      </c>
      <c r="G262" s="23">
        <f>IF(VLOOKUP(A262,'cenník 2022'!A263:I747,7,0)=0,"",(VLOOKUP(A262,'cenník 2022'!A263:I747,7,0)))</f>
        <v>0.57775937320380644</v>
      </c>
      <c r="H262" s="24">
        <f>IF(VLOOKUP(A262,'cenník 2022'!A263:I747,8,0)=0,"",(VLOOKUP(A262,'cenník 2022'!A263:I747,8,0)))</f>
        <v>57.775937320380642</v>
      </c>
      <c r="I262" s="25">
        <f>IF(VLOOKUP(A262,'cenník 2022'!A263:I747,9,0)=0,"",(VLOOKUP(A262,'cenník 2022'!A263:I747,9,0)))</f>
        <v>69.331124784456762</v>
      </c>
    </row>
    <row r="263" spans="1:9">
      <c r="A263" s="27" t="s">
        <v>552</v>
      </c>
      <c r="B263" s="28" t="s">
        <v>553</v>
      </c>
      <c r="C263" s="35" t="s">
        <v>74</v>
      </c>
      <c r="D263" s="115">
        <f>VLOOKUP(A263,'cenník 2022'!A264:I748,4,0)</f>
        <v>100</v>
      </c>
      <c r="E263" s="39" t="str">
        <f>IF(VLOOKUP(A263,'cenník 2022'!A264:I748,5,0)=0,"",(VLOOKUP(A263,'cenník 2022'!A264:I748,5,0)))</f>
        <v/>
      </c>
      <c r="F263" s="26" t="str">
        <f>IF(VLOOKUP(A263,'cenník 2022'!A264:I748,6,0)=0,"",(VLOOKUP(A263,'cenník 2022'!A264:I748,6,0)))</f>
        <v/>
      </c>
      <c r="G263" s="23">
        <f>IF(VLOOKUP(A263,'cenník 2022'!A264:I748,7,0)=0,"",(VLOOKUP(A263,'cenník 2022'!A264:I748,7,0)))</f>
        <v>0.39254903590736845</v>
      </c>
      <c r="H263" s="24">
        <f>IF(VLOOKUP(A263,'cenník 2022'!A264:I748,8,0)=0,"",(VLOOKUP(A263,'cenník 2022'!A264:I748,8,0)))</f>
        <v>39.254903590736845</v>
      </c>
      <c r="I263" s="25">
        <f>IF(VLOOKUP(A263,'cenník 2022'!A264:I748,9,0)=0,"",(VLOOKUP(A263,'cenník 2022'!A264:I748,9,0)))</f>
        <v>47.105884308884214</v>
      </c>
    </row>
    <row r="264" spans="1:9">
      <c r="A264" s="27" t="s">
        <v>554</v>
      </c>
      <c r="B264" s="28" t="s">
        <v>555</v>
      </c>
      <c r="C264" s="35" t="s">
        <v>74</v>
      </c>
      <c r="D264" s="115">
        <f>VLOOKUP(A264,'cenník 2022'!A265:I749,4,0)</f>
        <v>100</v>
      </c>
      <c r="E264" s="39" t="str">
        <f>IF(VLOOKUP(A264,'cenník 2022'!A265:I749,5,0)=0,"",(VLOOKUP(A264,'cenník 2022'!A265:I749,5,0)))</f>
        <v/>
      </c>
      <c r="F264" s="26" t="str">
        <f>IF(VLOOKUP(A264,'cenník 2022'!A265:I749,6,0)=0,"",(VLOOKUP(A264,'cenník 2022'!A265:I749,6,0)))</f>
        <v/>
      </c>
      <c r="G264" s="23">
        <f>IF(VLOOKUP(A264,'cenník 2022'!A265:I749,7,0)=0,"",(VLOOKUP(A264,'cenník 2022'!A265:I749,7,0)))</f>
        <v>0.42472518639157897</v>
      </c>
      <c r="H264" s="24">
        <f>IF(VLOOKUP(A264,'cenník 2022'!A265:I749,8,0)=0,"",(VLOOKUP(A264,'cenník 2022'!A265:I749,8,0)))</f>
        <v>42.472518639157897</v>
      </c>
      <c r="I264" s="25">
        <f>IF(VLOOKUP(A264,'cenník 2022'!A265:I749,9,0)=0,"",(VLOOKUP(A264,'cenník 2022'!A265:I749,9,0)))</f>
        <v>50.967022366989475</v>
      </c>
    </row>
    <row r="265" spans="1:9">
      <c r="A265" s="27" t="s">
        <v>556</v>
      </c>
      <c r="B265" s="28" t="s">
        <v>557</v>
      </c>
      <c r="C265" s="35" t="s">
        <v>74</v>
      </c>
      <c r="D265" s="115">
        <f>VLOOKUP(A265,'cenník 2022'!A266:I750,4,0)</f>
        <v>100</v>
      </c>
      <c r="E265" s="39" t="str">
        <f>IF(VLOOKUP(A265,'cenník 2022'!A266:I750,5,0)=0,"",(VLOOKUP(A265,'cenník 2022'!A266:I750,5,0)))</f>
        <v/>
      </c>
      <c r="F265" s="26" t="str">
        <f>IF(VLOOKUP(A265,'cenník 2022'!A266:I750,6,0)=0,"",(VLOOKUP(A265,'cenník 2022'!A266:I750,6,0)))</f>
        <v/>
      </c>
      <c r="G265" s="23">
        <f>IF(VLOOKUP(A265,'cenník 2022'!A266:I750,7,0)=0,"",(VLOOKUP(A265,'cenník 2022'!A266:I750,7,0)))</f>
        <v>0.45375522438400001</v>
      </c>
      <c r="H265" s="24">
        <f>IF(VLOOKUP(A265,'cenník 2022'!A266:I750,8,0)=0,"",(VLOOKUP(A265,'cenník 2022'!A266:I750,8,0)))</f>
        <v>45.375522438400004</v>
      </c>
      <c r="I265" s="25">
        <f>IF(VLOOKUP(A265,'cenník 2022'!A266:I750,9,0)=0,"",(VLOOKUP(A265,'cenník 2022'!A266:I750,9,0)))</f>
        <v>54.450626926080005</v>
      </c>
    </row>
    <row r="266" spans="1:9">
      <c r="A266" s="27" t="s">
        <v>558</v>
      </c>
      <c r="B266" s="28" t="s">
        <v>559</v>
      </c>
      <c r="C266" s="35" t="s">
        <v>74</v>
      </c>
      <c r="D266" s="115">
        <f>VLOOKUP(A266,'cenník 2022'!A267:I751,4,0)</f>
        <v>100</v>
      </c>
      <c r="E266" s="39" t="str">
        <f>IF(VLOOKUP(A266,'cenník 2022'!A267:I751,5,0)=0,"",(VLOOKUP(A266,'cenník 2022'!A267:I751,5,0)))</f>
        <v/>
      </c>
      <c r="F266" s="26" t="str">
        <f>IF(VLOOKUP(A266,'cenník 2022'!A267:I751,6,0)=0,"",(VLOOKUP(A266,'cenník 2022'!A267:I751,6,0)))</f>
        <v/>
      </c>
      <c r="G266" s="23">
        <f>IF(VLOOKUP(A266,'cenník 2022'!A267:I751,7,0)=0,"",(VLOOKUP(A266,'cenník 2022'!A267:I751,7,0)))</f>
        <v>0.49551271745684217</v>
      </c>
      <c r="H266" s="24">
        <f>IF(VLOOKUP(A266,'cenník 2022'!A267:I751,8,0)=0,"",(VLOOKUP(A266,'cenník 2022'!A267:I751,8,0)))</f>
        <v>49.551271745684218</v>
      </c>
      <c r="I266" s="25">
        <f>IF(VLOOKUP(A266,'cenník 2022'!A267:I751,9,0)=0,"",(VLOOKUP(A266,'cenník 2022'!A267:I751,9,0)))</f>
        <v>59.46152609482106</v>
      </c>
    </row>
    <row r="267" spans="1:9">
      <c r="A267" s="27" t="s">
        <v>560</v>
      </c>
      <c r="B267" s="28" t="s">
        <v>561</v>
      </c>
      <c r="C267" s="35" t="s">
        <v>74</v>
      </c>
      <c r="D267" s="115">
        <f>VLOOKUP(A267,'cenník 2022'!A268:I752,4,0)</f>
        <v>100</v>
      </c>
      <c r="E267" s="39" t="str">
        <f>IF(VLOOKUP(A267,'cenník 2022'!A268:I752,5,0)=0,"",(VLOOKUP(A267,'cenník 2022'!A268:I752,5,0)))</f>
        <v/>
      </c>
      <c r="F267" s="26" t="str">
        <f>IF(VLOOKUP(A267,'cenník 2022'!A268:I752,6,0)=0,"",(VLOOKUP(A267,'cenník 2022'!A268:I752,6,0)))</f>
        <v/>
      </c>
      <c r="G267" s="23">
        <f>IF(VLOOKUP(A267,'cenník 2022'!A268:I752,7,0)=0,"",(VLOOKUP(A267,'cenník 2022'!A268:I752,7,0)))</f>
        <v>0.53741321564294731</v>
      </c>
      <c r="H267" s="24">
        <f>IF(VLOOKUP(A267,'cenník 2022'!A268:I752,8,0)=0,"",(VLOOKUP(A267,'cenník 2022'!A268:I752,8,0)))</f>
        <v>53.741321564294729</v>
      </c>
      <c r="I267" s="25">
        <f>IF(VLOOKUP(A267,'cenník 2022'!A268:I752,9,0)=0,"",(VLOOKUP(A267,'cenník 2022'!A268:I752,9,0)))</f>
        <v>64.489585877153672</v>
      </c>
    </row>
    <row r="268" spans="1:9">
      <c r="A268" s="27" t="s">
        <v>562</v>
      </c>
      <c r="B268" s="28" t="s">
        <v>563</v>
      </c>
      <c r="C268" s="35" t="s">
        <v>74</v>
      </c>
      <c r="D268" s="115">
        <f>VLOOKUP(A268,'cenník 2022'!A269:I753,4,0)</f>
        <v>100</v>
      </c>
      <c r="E268" s="39" t="str">
        <f>IF(VLOOKUP(A268,'cenník 2022'!A269:I753,5,0)=0,"",(VLOOKUP(A268,'cenník 2022'!A269:I753,5,0)))</f>
        <v/>
      </c>
      <c r="F268" s="26" t="str">
        <f>IF(VLOOKUP(A268,'cenník 2022'!A269:I753,6,0)=0,"",(VLOOKUP(A268,'cenník 2022'!A269:I753,6,0)))</f>
        <v/>
      </c>
      <c r="G268" s="23">
        <f>IF(VLOOKUP(A268,'cenník 2022'!A269:I753,7,0)=0,"",(VLOOKUP(A268,'cenník 2022'!A269:I753,7,0)))</f>
        <v>0.59847639900631588</v>
      </c>
      <c r="H268" s="24">
        <f>IF(VLOOKUP(A268,'cenník 2022'!A269:I753,8,0)=0,"",(VLOOKUP(A268,'cenník 2022'!A269:I753,8,0)))</f>
        <v>59.847639900631592</v>
      </c>
      <c r="I268" s="25">
        <f>IF(VLOOKUP(A268,'cenník 2022'!A269:I753,9,0)=0,"",(VLOOKUP(A268,'cenník 2022'!A269:I753,9,0)))</f>
        <v>71.817167880757907</v>
      </c>
    </row>
    <row r="269" spans="1:9">
      <c r="A269" s="27" t="s">
        <v>564</v>
      </c>
      <c r="B269" s="28" t="s">
        <v>565</v>
      </c>
      <c r="C269" s="35" t="s">
        <v>74</v>
      </c>
      <c r="D269" s="115">
        <f>VLOOKUP(A269,'cenník 2022'!A270:I754,4,0)</f>
        <v>100</v>
      </c>
      <c r="E269" s="39" t="str">
        <f>IF(VLOOKUP(A269,'cenník 2022'!A270:I754,5,0)=0,"",(VLOOKUP(A269,'cenník 2022'!A270:I754,5,0)))</f>
        <v/>
      </c>
      <c r="F269" s="26" t="str">
        <f>IF(VLOOKUP(A269,'cenník 2022'!A270:I754,6,0)=0,"",(VLOOKUP(A269,'cenník 2022'!A270:I754,6,0)))</f>
        <v/>
      </c>
      <c r="G269" s="23">
        <f>IF(VLOOKUP(A269,'cenník 2022'!A270:I754,7,0)=0,"",(VLOOKUP(A269,'cenník 2022'!A270:I754,7,0)))</f>
        <v>0.70144008055578944</v>
      </c>
      <c r="H269" s="24">
        <f>IF(VLOOKUP(A269,'cenník 2022'!A270:I754,8,0)=0,"",(VLOOKUP(A269,'cenník 2022'!A270:I754,8,0)))</f>
        <v>70.144008055578951</v>
      </c>
      <c r="I269" s="25">
        <f>IF(VLOOKUP(A269,'cenník 2022'!A270:I754,9,0)=0,"",(VLOOKUP(A269,'cenník 2022'!A270:I754,9,0)))</f>
        <v>84.172809666694732</v>
      </c>
    </row>
    <row r="270" spans="1:9">
      <c r="A270" s="27" t="s">
        <v>566</v>
      </c>
      <c r="B270" s="28" t="s">
        <v>567</v>
      </c>
      <c r="C270" s="35" t="s">
        <v>74</v>
      </c>
      <c r="D270" s="115">
        <f>VLOOKUP(A270,'cenník 2022'!A271:I755,4,0)</f>
        <v>100</v>
      </c>
      <c r="E270" s="39" t="str">
        <f>IF(VLOOKUP(A270,'cenník 2022'!A271:I755,5,0)=0,"",(VLOOKUP(A270,'cenník 2022'!A271:I755,5,0)))</f>
        <v/>
      </c>
      <c r="F270" s="26" t="str">
        <f>IF(VLOOKUP(A270,'cenník 2022'!A271:I755,6,0)=0,"",(VLOOKUP(A270,'cenník 2022'!A271:I755,6,0)))</f>
        <v/>
      </c>
      <c r="G270" s="23">
        <f>IF(VLOOKUP(A270,'cenník 2022'!A271:I755,7,0)=0,"",(VLOOKUP(A270,'cenník 2022'!A271:I755,7,0)))</f>
        <v>1.1680657651334738</v>
      </c>
      <c r="H270" s="24">
        <f>IF(VLOOKUP(A270,'cenník 2022'!A271:I755,8,0)=0,"",(VLOOKUP(A270,'cenník 2022'!A271:I755,8,0)))</f>
        <v>116.80657651334738</v>
      </c>
      <c r="I270" s="25">
        <f>IF(VLOOKUP(A270,'cenník 2022'!A271:I755,9,0)=0,"",(VLOOKUP(A270,'cenník 2022'!A271:I755,9,0)))</f>
        <v>140.16789181601686</v>
      </c>
    </row>
    <row r="271" spans="1:9">
      <c r="A271" s="27" t="s">
        <v>568</v>
      </c>
      <c r="B271" s="28" t="s">
        <v>569</v>
      </c>
      <c r="C271" s="35" t="s">
        <v>74</v>
      </c>
      <c r="D271" s="115">
        <f>VLOOKUP(A271,'cenník 2022'!A272:I756,4,0)</f>
        <v>100</v>
      </c>
      <c r="E271" s="39" t="str">
        <f>IF(VLOOKUP(A271,'cenník 2022'!A272:I756,5,0)=0,"",(VLOOKUP(A271,'cenník 2022'!A272:I756,5,0)))</f>
        <v/>
      </c>
      <c r="F271" s="26" t="str">
        <f>IF(VLOOKUP(A271,'cenník 2022'!A272:I756,6,0)=0,"",(VLOOKUP(A271,'cenník 2022'!A272:I756,6,0)))</f>
        <v/>
      </c>
      <c r="G271" s="23">
        <f>IF(VLOOKUP(A271,'cenník 2022'!A272:I756,7,0)=0,"",(VLOOKUP(A271,'cenník 2022'!A272:I756,7,0)))</f>
        <v>1.3707040106273687</v>
      </c>
      <c r="H271" s="24">
        <f>IF(VLOOKUP(A271,'cenník 2022'!A272:I756,8,0)=0,"",(VLOOKUP(A271,'cenník 2022'!A272:I756,8,0)))</f>
        <v>137.07040106273686</v>
      </c>
      <c r="I271" s="25">
        <f>IF(VLOOKUP(A271,'cenník 2022'!A272:I756,9,0)=0,"",(VLOOKUP(A271,'cenník 2022'!A272:I756,9,0)))</f>
        <v>164.48448127528422</v>
      </c>
    </row>
    <row r="272" spans="1:9">
      <c r="A272" s="27" t="s">
        <v>570</v>
      </c>
      <c r="B272" s="28" t="s">
        <v>571</v>
      </c>
      <c r="C272" s="35" t="s">
        <v>74</v>
      </c>
      <c r="D272" s="115">
        <f>VLOOKUP(A272,'cenník 2022'!A273:I757,4,0)</f>
        <v>100</v>
      </c>
      <c r="E272" s="39" t="str">
        <f>IF(VLOOKUP(A272,'cenník 2022'!A273:I757,5,0)=0,"",(VLOOKUP(A272,'cenník 2022'!A273:I757,5,0)))</f>
        <v/>
      </c>
      <c r="F272" s="26" t="str">
        <f>IF(VLOOKUP(A272,'cenník 2022'!A273:I757,6,0)=0,"",(VLOOKUP(A272,'cenník 2022'!A273:I757,6,0)))</f>
        <v/>
      </c>
      <c r="G272" s="23">
        <f>IF(VLOOKUP(A272,'cenník 2022'!A273:I757,7,0)=0,"",(VLOOKUP(A272,'cenník 2022'!A273:I757,7,0)))</f>
        <v>0.46380515168842124</v>
      </c>
      <c r="H272" s="24">
        <f>IF(VLOOKUP(A272,'cenník 2022'!A273:I757,8,0)=0,"",(VLOOKUP(A272,'cenník 2022'!A273:I757,8,0)))</f>
        <v>46.380515168842123</v>
      </c>
      <c r="I272" s="25">
        <f>IF(VLOOKUP(A272,'cenník 2022'!A273:I757,9,0)=0,"",(VLOOKUP(A272,'cenník 2022'!A273:I757,9,0)))</f>
        <v>55.656618202610545</v>
      </c>
    </row>
    <row r="273" spans="1:9">
      <c r="A273" s="27" t="s">
        <v>572</v>
      </c>
      <c r="B273" s="28" t="s">
        <v>573</v>
      </c>
      <c r="C273" s="35" t="s">
        <v>74</v>
      </c>
      <c r="D273" s="115">
        <f>VLOOKUP(A273,'cenník 2022'!A274:I758,4,0)</f>
        <v>100</v>
      </c>
      <c r="E273" s="39" t="str">
        <f>IF(VLOOKUP(A273,'cenník 2022'!A274:I758,5,0)=0,"",(VLOOKUP(A273,'cenník 2022'!A274:I758,5,0)))</f>
        <v/>
      </c>
      <c r="F273" s="26" t="str">
        <f>IF(VLOOKUP(A273,'cenník 2022'!A274:I758,6,0)=0,"",(VLOOKUP(A273,'cenník 2022'!A274:I758,6,0)))</f>
        <v/>
      </c>
      <c r="G273" s="23">
        <f>IF(VLOOKUP(A273,'cenník 2022'!A274:I758,7,0)=0,"",(VLOOKUP(A273,'cenník 2022'!A274:I758,7,0)))</f>
        <v>0.53251702601263162</v>
      </c>
      <c r="H273" s="24">
        <f>IF(VLOOKUP(A273,'cenník 2022'!A274:I758,8,0)=0,"",(VLOOKUP(A273,'cenník 2022'!A274:I758,8,0)))</f>
        <v>53.251702601263162</v>
      </c>
      <c r="I273" s="25">
        <f>IF(VLOOKUP(A273,'cenník 2022'!A274:I758,9,0)=0,"",(VLOOKUP(A273,'cenník 2022'!A274:I758,9,0)))</f>
        <v>63.902043121515788</v>
      </c>
    </row>
    <row r="274" spans="1:9">
      <c r="A274" s="27" t="s">
        <v>574</v>
      </c>
      <c r="B274" s="28" t="s">
        <v>575</v>
      </c>
      <c r="C274" s="35" t="s">
        <v>74</v>
      </c>
      <c r="D274" s="115">
        <f>VLOOKUP(A274,'cenník 2022'!A275:I759,4,0)</f>
        <v>100</v>
      </c>
      <c r="E274" s="39" t="str">
        <f>IF(VLOOKUP(A274,'cenník 2022'!A275:I759,5,0)=0,"",(VLOOKUP(A274,'cenník 2022'!A275:I759,5,0)))</f>
        <v/>
      </c>
      <c r="F274" s="26" t="str">
        <f>IF(VLOOKUP(A274,'cenník 2022'!A275:I759,6,0)=0,"",(VLOOKUP(A274,'cenník 2022'!A275:I759,6,0)))</f>
        <v/>
      </c>
      <c r="G274" s="23">
        <f>IF(VLOOKUP(A274,'cenník 2022'!A275:I759,7,0)=0,"",(VLOOKUP(A274,'cenník 2022'!A275:I759,7,0)))</f>
        <v>0.56208182908070181</v>
      </c>
      <c r="H274" s="24">
        <f>IF(VLOOKUP(A274,'cenník 2022'!A275:I759,8,0)=0,"",(VLOOKUP(A274,'cenník 2022'!A275:I759,8,0)))</f>
        <v>56.208182908070178</v>
      </c>
      <c r="I274" s="25">
        <f>IF(VLOOKUP(A274,'cenník 2022'!A275:I759,9,0)=0,"",(VLOOKUP(A274,'cenník 2022'!A275:I759,9,0)))</f>
        <v>67.449819489684216</v>
      </c>
    </row>
    <row r="275" spans="1:9">
      <c r="A275" s="27" t="s">
        <v>576</v>
      </c>
      <c r="B275" s="28" t="s">
        <v>577</v>
      </c>
      <c r="C275" s="35" t="s">
        <v>74</v>
      </c>
      <c r="D275" s="115">
        <f>VLOOKUP(A275,'cenník 2022'!A276:I760,4,0)</f>
        <v>100</v>
      </c>
      <c r="E275" s="39" t="str">
        <f>IF(VLOOKUP(A275,'cenník 2022'!A276:I760,5,0)=0,"",(VLOOKUP(A275,'cenník 2022'!A276:I760,5,0)))</f>
        <v/>
      </c>
      <c r="F275" s="26" t="str">
        <f>IF(VLOOKUP(A275,'cenník 2022'!A276:I760,6,0)=0,"",(VLOOKUP(A275,'cenník 2022'!A276:I760,6,0)))</f>
        <v/>
      </c>
      <c r="G275" s="23">
        <f>IF(VLOOKUP(A275,'cenník 2022'!A276:I760,7,0)=0,"",(VLOOKUP(A275,'cenník 2022'!A276:I760,7,0)))</f>
        <v>0.65626851395368424</v>
      </c>
      <c r="H275" s="24">
        <f>IF(VLOOKUP(A275,'cenník 2022'!A276:I760,8,0)=0,"",(VLOOKUP(A275,'cenník 2022'!A276:I760,8,0)))</f>
        <v>65.626851395368419</v>
      </c>
      <c r="I275" s="25">
        <f>IF(VLOOKUP(A275,'cenník 2022'!A276:I760,9,0)=0,"",(VLOOKUP(A275,'cenník 2022'!A276:I760,9,0)))</f>
        <v>78.752221674442097</v>
      </c>
    </row>
    <row r="276" spans="1:9">
      <c r="A276" s="27" t="s">
        <v>578</v>
      </c>
      <c r="B276" s="28" t="s">
        <v>579</v>
      </c>
      <c r="C276" s="35" t="s">
        <v>74</v>
      </c>
      <c r="D276" s="115">
        <f>VLOOKUP(A276,'cenník 2022'!A277:I761,4,0)</f>
        <v>100</v>
      </c>
      <c r="E276" s="39" t="str">
        <f>IF(VLOOKUP(A276,'cenník 2022'!A277:I761,5,0)=0,"",(VLOOKUP(A276,'cenník 2022'!A277:I761,5,0)))</f>
        <v/>
      </c>
      <c r="F276" s="26" t="str">
        <f>IF(VLOOKUP(A276,'cenník 2022'!A277:I761,6,0)=0,"",(VLOOKUP(A276,'cenník 2022'!A277:I761,6,0)))</f>
        <v/>
      </c>
      <c r="G276" s="23">
        <f>IF(VLOOKUP(A276,'cenník 2022'!A277:I761,7,0)=0,"",(VLOOKUP(A276,'cenník 2022'!A277:I761,7,0)))</f>
        <v>0.7162161185936845</v>
      </c>
      <c r="H276" s="24">
        <f>IF(VLOOKUP(A276,'cenník 2022'!A277:I761,8,0)=0,"",(VLOOKUP(A276,'cenník 2022'!A277:I761,8,0)))</f>
        <v>71.621611859368457</v>
      </c>
      <c r="I276" s="25">
        <f>IF(VLOOKUP(A276,'cenník 2022'!A277:I761,9,0)=0,"",(VLOOKUP(A276,'cenník 2022'!A277:I761,9,0)))</f>
        <v>85.945934231242148</v>
      </c>
    </row>
    <row r="277" spans="1:9">
      <c r="A277" s="27" t="s">
        <v>580</v>
      </c>
      <c r="B277" s="28" t="s">
        <v>581</v>
      </c>
      <c r="C277" s="35" t="s">
        <v>74</v>
      </c>
      <c r="D277" s="115">
        <f>VLOOKUP(A277,'cenník 2022'!A278:I762,4,0)</f>
        <v>100</v>
      </c>
      <c r="E277" s="39" t="str">
        <f>IF(VLOOKUP(A277,'cenník 2022'!A278:I762,5,0)=0,"",(VLOOKUP(A277,'cenník 2022'!A278:I762,5,0)))</f>
        <v/>
      </c>
      <c r="F277" s="26" t="str">
        <f>IF(VLOOKUP(A277,'cenník 2022'!A278:I762,6,0)=0,"",(VLOOKUP(A277,'cenník 2022'!A278:I762,6,0)))</f>
        <v/>
      </c>
      <c r="G277" s="23">
        <f>IF(VLOOKUP(A277,'cenník 2022'!A278:I762,7,0)=0,"",(VLOOKUP(A277,'cenník 2022'!A278:I762,7,0)))</f>
        <v>0.82980105370105295</v>
      </c>
      <c r="H277" s="24">
        <f>IF(VLOOKUP(A277,'cenník 2022'!A278:I762,8,0)=0,"",(VLOOKUP(A277,'cenník 2022'!A278:I762,8,0)))</f>
        <v>82.980105370105292</v>
      </c>
      <c r="I277" s="25">
        <f>IF(VLOOKUP(A277,'cenník 2022'!A278:I762,9,0)=0,"",(VLOOKUP(A277,'cenník 2022'!A278:I762,9,0)))</f>
        <v>99.576126444126345</v>
      </c>
    </row>
    <row r="278" spans="1:9">
      <c r="A278" s="27" t="s">
        <v>582</v>
      </c>
      <c r="B278" s="28" t="s">
        <v>583</v>
      </c>
      <c r="C278" s="35" t="s">
        <v>74</v>
      </c>
      <c r="D278" s="115">
        <f>VLOOKUP(A278,'cenník 2022'!A279:I763,4,0)</f>
        <v>100</v>
      </c>
      <c r="E278" s="39" t="str">
        <f>IF(VLOOKUP(A278,'cenník 2022'!A279:I763,5,0)=0,"",(VLOOKUP(A278,'cenník 2022'!A279:I763,5,0)))</f>
        <v/>
      </c>
      <c r="F278" s="26" t="str">
        <f>IF(VLOOKUP(A278,'cenník 2022'!A279:I763,6,0)=0,"",(VLOOKUP(A278,'cenník 2022'!A279:I763,6,0)))</f>
        <v/>
      </c>
      <c r="G278" s="23">
        <f>IF(VLOOKUP(A278,'cenník 2022'!A279:I763,7,0)=0,"",(VLOOKUP(A278,'cenník 2022'!A279:I763,7,0)))</f>
        <v>1.0317298272252631</v>
      </c>
      <c r="H278" s="24">
        <f>IF(VLOOKUP(A278,'cenník 2022'!A279:I763,8,0)=0,"",(VLOOKUP(A278,'cenník 2022'!A279:I763,8,0)))</f>
        <v>103.17298272252631</v>
      </c>
      <c r="I278" s="25">
        <f>IF(VLOOKUP(A278,'cenník 2022'!A279:I763,9,0)=0,"",(VLOOKUP(A278,'cenník 2022'!A279:I763,9,0)))</f>
        <v>123.80757926703157</v>
      </c>
    </row>
    <row r="279" spans="1:9">
      <c r="A279" s="27" t="s">
        <v>584</v>
      </c>
      <c r="B279" s="28" t="s">
        <v>585</v>
      </c>
      <c r="C279" s="35" t="s">
        <v>74</v>
      </c>
      <c r="D279" s="115">
        <f>VLOOKUP(A279,'cenník 2022'!A280:I764,4,0)</f>
        <v>100</v>
      </c>
      <c r="E279" s="39" t="str">
        <f>IF(VLOOKUP(A279,'cenník 2022'!A280:I764,5,0)=0,"",(VLOOKUP(A279,'cenník 2022'!A280:I764,5,0)))</f>
        <v/>
      </c>
      <c r="F279" s="26" t="str">
        <f>IF(VLOOKUP(A279,'cenník 2022'!A280:I764,6,0)=0,"",(VLOOKUP(A279,'cenník 2022'!A280:I764,6,0)))</f>
        <v/>
      </c>
      <c r="G279" s="23">
        <f>IF(VLOOKUP(A279,'cenník 2022'!A280:I764,7,0)=0,"",(VLOOKUP(A279,'cenník 2022'!A280:I764,7,0)))</f>
        <v>1.2336586007494736</v>
      </c>
      <c r="H279" s="24">
        <f>IF(VLOOKUP(A279,'cenník 2022'!A280:I764,8,0)=0,"",(VLOOKUP(A279,'cenník 2022'!A280:I764,8,0)))</f>
        <v>123.36586007494736</v>
      </c>
      <c r="I279" s="25">
        <f>IF(VLOOKUP(A279,'cenník 2022'!A280:I764,9,0)=0,"",(VLOOKUP(A279,'cenník 2022'!A280:I764,9,0)))</f>
        <v>148.03903208993682</v>
      </c>
    </row>
    <row r="280" spans="1:9">
      <c r="A280" s="27" t="s">
        <v>586</v>
      </c>
      <c r="B280" s="28" t="s">
        <v>587</v>
      </c>
      <c r="C280" s="35" t="s">
        <v>74</v>
      </c>
      <c r="D280" s="115">
        <f>VLOOKUP(A280,'cenník 2022'!A281:I765,4,0)</f>
        <v>100</v>
      </c>
      <c r="E280" s="39" t="str">
        <f>IF(VLOOKUP(A280,'cenník 2022'!A281:I765,5,0)=0,"",(VLOOKUP(A280,'cenník 2022'!A281:I765,5,0)))</f>
        <v/>
      </c>
      <c r="F280" s="26" t="str">
        <f>IF(VLOOKUP(A280,'cenník 2022'!A281:I765,6,0)=0,"",(VLOOKUP(A280,'cenník 2022'!A281:I765,6,0)))</f>
        <v/>
      </c>
      <c r="G280" s="23">
        <f>IF(VLOOKUP(A280,'cenník 2022'!A281:I765,7,0)=0,"",(VLOOKUP(A280,'cenník 2022'!A281:I765,7,0)))</f>
        <v>1.4166565517557896</v>
      </c>
      <c r="H280" s="24">
        <f>IF(VLOOKUP(A280,'cenník 2022'!A281:I765,8,0)=0,"",(VLOOKUP(A280,'cenník 2022'!A281:I765,8,0)))</f>
        <v>141.66565517557896</v>
      </c>
      <c r="I280" s="25">
        <f>IF(VLOOKUP(A280,'cenník 2022'!A281:I765,9,0)=0,"",(VLOOKUP(A280,'cenník 2022'!A281:I765,9,0)))</f>
        <v>169.99878621069476</v>
      </c>
    </row>
    <row r="281" spans="1:9">
      <c r="A281" s="27" t="s">
        <v>588</v>
      </c>
      <c r="B281" s="28" t="s">
        <v>589</v>
      </c>
      <c r="C281" s="35" t="s">
        <v>74</v>
      </c>
      <c r="D281" s="115">
        <f>VLOOKUP(A281,'cenník 2022'!A282:I766,4,0)</f>
        <v>100</v>
      </c>
      <c r="E281" s="39" t="str">
        <f>IF(VLOOKUP(A281,'cenník 2022'!A282:I766,5,0)=0,"",(VLOOKUP(A281,'cenník 2022'!A282:I766,5,0)))</f>
        <v/>
      </c>
      <c r="F281" s="26" t="str">
        <f>IF(VLOOKUP(A281,'cenník 2022'!A282:I766,6,0)=0,"",(VLOOKUP(A281,'cenník 2022'!A282:I766,6,0)))</f>
        <v/>
      </c>
      <c r="G281" s="23">
        <f>IF(VLOOKUP(A281,'cenník 2022'!A282:I766,7,0)=0,"",(VLOOKUP(A281,'cenník 2022'!A282:I766,7,0)))</f>
        <v>1.1150900068648419</v>
      </c>
      <c r="H281" s="24">
        <f>IF(VLOOKUP(A281,'cenník 2022'!A282:I766,8,0)=0,"",(VLOOKUP(A281,'cenník 2022'!A282:I766,8,0)))</f>
        <v>111.5090006864842</v>
      </c>
      <c r="I281" s="25">
        <f>IF(VLOOKUP(A281,'cenník 2022'!A282:I766,9,0)=0,"",(VLOOKUP(A281,'cenník 2022'!A282:I766,9,0)))</f>
        <v>133.81080082378102</v>
      </c>
    </row>
    <row r="282" spans="1:9">
      <c r="A282" s="27" t="s">
        <v>590</v>
      </c>
      <c r="B282" s="28" t="s">
        <v>591</v>
      </c>
      <c r="C282" s="35" t="s">
        <v>74</v>
      </c>
      <c r="D282" s="115">
        <f>VLOOKUP(A282,'cenník 2022'!A283:I767,4,0)</f>
        <v>100</v>
      </c>
      <c r="E282" s="39" t="str">
        <f>IF(VLOOKUP(A282,'cenník 2022'!A283:I767,5,0)=0,"",(VLOOKUP(A282,'cenník 2022'!A283:I767,5,0)))</f>
        <v/>
      </c>
      <c r="F282" s="26" t="str">
        <f>IF(VLOOKUP(A282,'cenník 2022'!A283:I767,6,0)=0,"",(VLOOKUP(A282,'cenník 2022'!A283:I767,6,0)))</f>
        <v/>
      </c>
      <c r="G282" s="23">
        <f>IF(VLOOKUP(A282,'cenník 2022'!A283:I767,7,0)=0,"",(VLOOKUP(A282,'cenník 2022'!A283:I767,7,0)))</f>
        <v>1.1861815973456844</v>
      </c>
      <c r="H282" s="24">
        <f>IF(VLOOKUP(A282,'cenník 2022'!A283:I767,8,0)=0,"",(VLOOKUP(A282,'cenník 2022'!A283:I767,8,0)))</f>
        <v>118.61815973456844</v>
      </c>
      <c r="I282" s="25">
        <f>IF(VLOOKUP(A282,'cenník 2022'!A283:I767,9,0)=0,"",(VLOOKUP(A282,'cenník 2022'!A283:I767,9,0)))</f>
        <v>142.34179168148211</v>
      </c>
    </row>
    <row r="283" spans="1:9">
      <c r="A283" s="27" t="s">
        <v>592</v>
      </c>
      <c r="B283" s="28" t="s">
        <v>593</v>
      </c>
      <c r="C283" s="35" t="s">
        <v>74</v>
      </c>
      <c r="D283" s="115">
        <f>VLOOKUP(A283,'cenník 2022'!A284:I768,4,0)</f>
        <v>100</v>
      </c>
      <c r="E283" s="39" t="str">
        <f>IF(VLOOKUP(A283,'cenník 2022'!A284:I768,5,0)=0,"",(VLOOKUP(A283,'cenník 2022'!A284:I768,5,0)))</f>
        <v/>
      </c>
      <c r="F283" s="26" t="str">
        <f>IF(VLOOKUP(A283,'cenník 2022'!A284:I768,6,0)=0,"",(VLOOKUP(A283,'cenník 2022'!A284:I768,6,0)))</f>
        <v/>
      </c>
      <c r="G283" s="23">
        <f>IF(VLOOKUP(A283,'cenník 2022'!A284:I768,7,0)=0,"",(VLOOKUP(A283,'cenník 2022'!A284:I768,7,0)))</f>
        <v>1.2174788911629473</v>
      </c>
      <c r="H283" s="24">
        <f>IF(VLOOKUP(A283,'cenník 2022'!A284:I768,8,0)=0,"",(VLOOKUP(A283,'cenník 2022'!A284:I768,8,0)))</f>
        <v>121.74788911629473</v>
      </c>
      <c r="I283" s="25">
        <f>IF(VLOOKUP(A283,'cenník 2022'!A284:I768,9,0)=0,"",(VLOOKUP(A283,'cenník 2022'!A284:I768,9,0)))</f>
        <v>146.09746693955367</v>
      </c>
    </row>
    <row r="284" spans="1:9">
      <c r="A284" s="27" t="s">
        <v>594</v>
      </c>
      <c r="B284" s="28" t="s">
        <v>595</v>
      </c>
      <c r="C284" s="35" t="s">
        <v>74</v>
      </c>
      <c r="D284" s="115">
        <f>VLOOKUP(A284,'cenník 2022'!A285:I769,4,0)</f>
        <v>100</v>
      </c>
      <c r="E284" s="39" t="str">
        <f>IF(VLOOKUP(A284,'cenník 2022'!A285:I769,5,0)=0,"",(VLOOKUP(A284,'cenník 2022'!A285:I769,5,0)))</f>
        <v/>
      </c>
      <c r="F284" s="26" t="str">
        <f>IF(VLOOKUP(A284,'cenník 2022'!A285:I769,6,0)=0,"",(VLOOKUP(A284,'cenník 2022'!A285:I769,6,0)))</f>
        <v/>
      </c>
      <c r="G284" s="23">
        <f>IF(VLOOKUP(A284,'cenník 2022'!A285:I769,7,0)=0,"",(VLOOKUP(A284,'cenník 2022'!A285:I769,7,0)))</f>
        <v>1.2789405450846316</v>
      </c>
      <c r="H284" s="24">
        <f>IF(VLOOKUP(A284,'cenník 2022'!A285:I769,8,0)=0,"",(VLOOKUP(A284,'cenník 2022'!A285:I769,8,0)))</f>
        <v>127.89405450846316</v>
      </c>
      <c r="I284" s="25">
        <f>IF(VLOOKUP(A284,'cenník 2022'!A285:I769,9,0)=0,"",(VLOOKUP(A284,'cenník 2022'!A285:I769,9,0)))</f>
        <v>153.47286541015578</v>
      </c>
    </row>
    <row r="285" spans="1:9">
      <c r="A285" s="27" t="s">
        <v>596</v>
      </c>
      <c r="B285" s="28" t="s">
        <v>597</v>
      </c>
      <c r="C285" s="35" t="s">
        <v>74</v>
      </c>
      <c r="D285" s="115">
        <f>VLOOKUP(A285,'cenník 2022'!A286:I770,4,0)</f>
        <v>50</v>
      </c>
      <c r="E285" s="39" t="str">
        <f>IF(VLOOKUP(A285,'cenník 2022'!A286:I770,5,0)=0,"",(VLOOKUP(A285,'cenník 2022'!A286:I770,5,0)))</f>
        <v/>
      </c>
      <c r="F285" s="26" t="str">
        <f>IF(VLOOKUP(A285,'cenník 2022'!A286:I770,6,0)=0,"",(VLOOKUP(A285,'cenník 2022'!A286:I770,6,0)))</f>
        <v/>
      </c>
      <c r="G285" s="23">
        <f>IF(VLOOKUP(A285,'cenník 2022'!A286:I770,7,0)=0,"",(VLOOKUP(A285,'cenník 2022'!A286:I770,7,0)))</f>
        <v>1.3381363315806321</v>
      </c>
      <c r="H285" s="24">
        <f>IF(VLOOKUP(A285,'cenník 2022'!A286:I770,8,0)=0,"",(VLOOKUP(A285,'cenník 2022'!A286:I770,8,0)))</f>
        <v>66.906816579031599</v>
      </c>
      <c r="I285" s="25">
        <f>IF(VLOOKUP(A285,'cenník 2022'!A286:I770,9,0)=0,"",(VLOOKUP(A285,'cenník 2022'!A286:I770,9,0)))</f>
        <v>80.28817989483791</v>
      </c>
    </row>
    <row r="286" spans="1:9">
      <c r="A286" s="27" t="s">
        <v>598</v>
      </c>
      <c r="B286" s="28" t="s">
        <v>599</v>
      </c>
      <c r="C286" s="35" t="s">
        <v>74</v>
      </c>
      <c r="D286" s="115">
        <f>VLOOKUP(A286,'cenník 2022'!A287:I771,4,0)</f>
        <v>50</v>
      </c>
      <c r="E286" s="39" t="str">
        <f>IF(VLOOKUP(A286,'cenník 2022'!A287:I771,5,0)=0,"",(VLOOKUP(A286,'cenník 2022'!A287:I771,5,0)))</f>
        <v/>
      </c>
      <c r="F286" s="26" t="str">
        <f>IF(VLOOKUP(A286,'cenník 2022'!A287:I771,6,0)=0,"",(VLOOKUP(A286,'cenník 2022'!A287:I771,6,0)))</f>
        <v/>
      </c>
      <c r="G286" s="23">
        <f>IF(VLOOKUP(A286,'cenník 2022'!A287:I771,7,0)=0,"",(VLOOKUP(A286,'cenník 2022'!A287:I771,7,0)))</f>
        <v>1.4779120284025267</v>
      </c>
      <c r="H286" s="24">
        <f>IF(VLOOKUP(A286,'cenník 2022'!A287:I771,8,0)=0,"",(VLOOKUP(A286,'cenník 2022'!A287:I771,8,0)))</f>
        <v>73.89560142012634</v>
      </c>
      <c r="I286" s="25">
        <f>IF(VLOOKUP(A286,'cenník 2022'!A287:I771,9,0)=0,"",(VLOOKUP(A286,'cenník 2022'!A287:I771,9,0)))</f>
        <v>88.674721704151608</v>
      </c>
    </row>
    <row r="287" spans="1:9">
      <c r="A287" s="27" t="s">
        <v>600</v>
      </c>
      <c r="B287" s="28" t="s">
        <v>601</v>
      </c>
      <c r="C287" s="35" t="s">
        <v>74</v>
      </c>
      <c r="D287" s="115">
        <f>VLOOKUP(A287,'cenník 2022'!A288:I772,4,0)</f>
        <v>50</v>
      </c>
      <c r="E287" s="39" t="str">
        <f>IF(VLOOKUP(A287,'cenník 2022'!A288:I772,5,0)=0,"",(VLOOKUP(A287,'cenník 2022'!A288:I772,5,0)))</f>
        <v/>
      </c>
      <c r="F287" s="26" t="str">
        <f>IF(VLOOKUP(A287,'cenník 2022'!A288:I772,6,0)=0,"",(VLOOKUP(A287,'cenník 2022'!A288:I772,6,0)))</f>
        <v/>
      </c>
      <c r="G287" s="23">
        <f>IF(VLOOKUP(A287,'cenník 2022'!A288:I772,7,0)=0,"",(VLOOKUP(A287,'cenník 2022'!A288:I772,7,0)))</f>
        <v>1.6430371170492637</v>
      </c>
      <c r="H287" s="24">
        <f>IF(VLOOKUP(A287,'cenník 2022'!A288:I772,8,0)=0,"",(VLOOKUP(A287,'cenník 2022'!A288:I772,8,0)))</f>
        <v>82.151855852463186</v>
      </c>
      <c r="I287" s="25">
        <f>IF(VLOOKUP(A287,'cenník 2022'!A288:I772,9,0)=0,"",(VLOOKUP(A287,'cenník 2022'!A288:I772,9,0)))</f>
        <v>98.58222702295582</v>
      </c>
    </row>
    <row r="288" spans="1:9">
      <c r="A288" s="27" t="s">
        <v>602</v>
      </c>
      <c r="B288" s="28" t="s">
        <v>603</v>
      </c>
      <c r="C288" s="35" t="s">
        <v>74</v>
      </c>
      <c r="D288" s="115">
        <f>VLOOKUP(A288,'cenník 2022'!A289:I773,4,0)</f>
        <v>50</v>
      </c>
      <c r="E288" s="39" t="str">
        <f>IF(VLOOKUP(A288,'cenník 2022'!A289:I773,5,0)=0,"",(VLOOKUP(A288,'cenník 2022'!A289:I773,5,0)))</f>
        <v/>
      </c>
      <c r="F288" s="26" t="str">
        <f>IF(VLOOKUP(A288,'cenník 2022'!A289:I773,6,0)=0,"",(VLOOKUP(A288,'cenník 2022'!A289:I773,6,0)))</f>
        <v/>
      </c>
      <c r="G288" s="23">
        <f>IF(VLOOKUP(A288,'cenník 2022'!A289:I773,7,0)=0,"",(VLOOKUP(A288,'cenník 2022'!A289:I773,7,0)))</f>
        <v>2.0358318996075795</v>
      </c>
      <c r="H288" s="24">
        <f>IF(VLOOKUP(A288,'cenník 2022'!A289:I773,8,0)=0,"",(VLOOKUP(A288,'cenník 2022'!A289:I773,8,0)))</f>
        <v>101.79159498037897</v>
      </c>
      <c r="I288" s="25">
        <f>IF(VLOOKUP(A288,'cenník 2022'!A289:I773,9,0)=0,"",(VLOOKUP(A288,'cenník 2022'!A289:I773,9,0)))</f>
        <v>122.14991397645477</v>
      </c>
    </row>
    <row r="289" spans="1:9">
      <c r="A289" s="27" t="s">
        <v>604</v>
      </c>
      <c r="B289" s="28" t="s">
        <v>605</v>
      </c>
      <c r="C289" s="35" t="s">
        <v>74</v>
      </c>
      <c r="D289" s="115">
        <f>VLOOKUP(A289,'cenník 2022'!A290:I774,4,0)</f>
        <v>50</v>
      </c>
      <c r="E289" s="39" t="str">
        <f>IF(VLOOKUP(A289,'cenník 2022'!A290:I774,5,0)=0,"",(VLOOKUP(A289,'cenník 2022'!A290:I774,5,0)))</f>
        <v/>
      </c>
      <c r="F289" s="26" t="str">
        <f>IF(VLOOKUP(A289,'cenník 2022'!A290:I774,6,0)=0,"",(VLOOKUP(A289,'cenník 2022'!A290:I774,6,0)))</f>
        <v/>
      </c>
      <c r="G289" s="23">
        <f>IF(VLOOKUP(A289,'cenník 2022'!A290:I774,7,0)=0,"",(VLOOKUP(A289,'cenník 2022'!A290:I774,7,0)))</f>
        <v>2.327479026714947</v>
      </c>
      <c r="H289" s="24">
        <f>IF(VLOOKUP(A289,'cenník 2022'!A290:I774,8,0)=0,"",(VLOOKUP(A289,'cenník 2022'!A290:I774,8,0)))</f>
        <v>116.37395133574735</v>
      </c>
      <c r="I289" s="25">
        <f>IF(VLOOKUP(A289,'cenník 2022'!A290:I774,9,0)=0,"",(VLOOKUP(A289,'cenník 2022'!A290:I774,9,0)))</f>
        <v>139.64874160289682</v>
      </c>
    </row>
    <row r="290" spans="1:9">
      <c r="A290" s="27" t="s">
        <v>606</v>
      </c>
      <c r="B290" s="28" t="s">
        <v>607</v>
      </c>
      <c r="C290" s="35" t="s">
        <v>74</v>
      </c>
      <c r="D290" s="115">
        <f>VLOOKUP(A290,'cenník 2022'!A291:I775,4,0)</f>
        <v>50</v>
      </c>
      <c r="E290" s="39" t="str">
        <f>IF(VLOOKUP(A290,'cenník 2022'!A291:I775,5,0)=0,"",(VLOOKUP(A290,'cenník 2022'!A291:I775,5,0)))</f>
        <v/>
      </c>
      <c r="F290" s="26" t="str">
        <f>IF(VLOOKUP(A290,'cenník 2022'!A291:I775,6,0)=0,"",(VLOOKUP(A290,'cenník 2022'!A291:I775,6,0)))</f>
        <v/>
      </c>
      <c r="G290" s="23">
        <f>IF(VLOOKUP(A290,'cenník 2022'!A291:I775,7,0)=0,"",(VLOOKUP(A290,'cenník 2022'!A291:I775,7,0)))</f>
        <v>2.5831388476496846</v>
      </c>
      <c r="H290" s="24">
        <f>IF(VLOOKUP(A290,'cenník 2022'!A291:I775,8,0)=0,"",(VLOOKUP(A290,'cenník 2022'!A291:I775,8,0)))</f>
        <v>129.15694238248423</v>
      </c>
      <c r="I290" s="25">
        <f>IF(VLOOKUP(A290,'cenník 2022'!A291:I775,9,0)=0,"",(VLOOKUP(A290,'cenník 2022'!A291:I775,9,0)))</f>
        <v>154.98833085898107</v>
      </c>
    </row>
    <row r="291" spans="1:9">
      <c r="A291" s="27" t="s">
        <v>608</v>
      </c>
      <c r="B291" s="28" t="s">
        <v>609</v>
      </c>
      <c r="C291" s="35" t="s">
        <v>74</v>
      </c>
      <c r="D291" s="115">
        <f>VLOOKUP(A291,'cenník 2022'!A292:I776,4,0)</f>
        <v>50</v>
      </c>
      <c r="E291" s="39" t="str">
        <f>IF(VLOOKUP(A291,'cenník 2022'!A292:I776,5,0)=0,"",(VLOOKUP(A291,'cenník 2022'!A292:I776,5,0)))</f>
        <v/>
      </c>
      <c r="F291" s="26" t="str">
        <f>IF(VLOOKUP(A291,'cenník 2022'!A292:I776,6,0)=0,"",(VLOOKUP(A291,'cenník 2022'!A292:I776,6,0)))</f>
        <v/>
      </c>
      <c r="G291" s="23">
        <f>IF(VLOOKUP(A291,'cenník 2022'!A292:I776,7,0)=0,"",(VLOOKUP(A291,'cenník 2022'!A292:I776,7,0)))</f>
        <v>2.5275751133507369</v>
      </c>
      <c r="H291" s="24">
        <f>IF(VLOOKUP(A291,'cenník 2022'!A292:I776,8,0)=0,"",(VLOOKUP(A291,'cenník 2022'!A292:I776,8,0)))</f>
        <v>126.37875566753685</v>
      </c>
      <c r="I291" s="25">
        <f>IF(VLOOKUP(A291,'cenník 2022'!A292:I776,9,0)=0,"",(VLOOKUP(A291,'cenník 2022'!A292:I776,9,0)))</f>
        <v>151.65450680104422</v>
      </c>
    </row>
    <row r="292" spans="1:9">
      <c r="A292" s="27" t="s">
        <v>610</v>
      </c>
      <c r="B292" s="28" t="s">
        <v>611</v>
      </c>
      <c r="C292" s="35" t="s">
        <v>74</v>
      </c>
      <c r="D292" s="115">
        <f>VLOOKUP(A292,'cenník 2022'!A293:I777,4,0)</f>
        <v>50</v>
      </c>
      <c r="E292" s="39" t="str">
        <f>IF(VLOOKUP(A292,'cenník 2022'!A293:I777,5,0)=0,"",(VLOOKUP(A292,'cenník 2022'!A293:I777,5,0)))</f>
        <v/>
      </c>
      <c r="F292" s="26" t="str">
        <f>IF(VLOOKUP(A292,'cenník 2022'!A293:I777,6,0)=0,"",(VLOOKUP(A292,'cenník 2022'!A293:I777,6,0)))</f>
        <v/>
      </c>
      <c r="G292" s="23">
        <f>IF(VLOOKUP(A292,'cenník 2022'!A293:I777,7,0)=0,"",(VLOOKUP(A292,'cenník 2022'!A293:I777,7,0)))</f>
        <v>2.6405852512067374</v>
      </c>
      <c r="H292" s="24">
        <f>IF(VLOOKUP(A292,'cenník 2022'!A293:I777,8,0)=0,"",(VLOOKUP(A292,'cenník 2022'!A293:I777,8,0)))</f>
        <v>132.02926256033686</v>
      </c>
      <c r="I292" s="25">
        <f>IF(VLOOKUP(A292,'cenník 2022'!A293:I777,9,0)=0,"",(VLOOKUP(A292,'cenník 2022'!A293:I777,9,0)))</f>
        <v>158.43511507240422</v>
      </c>
    </row>
    <row r="293" spans="1:9">
      <c r="A293" s="27" t="s">
        <v>612</v>
      </c>
      <c r="B293" s="28" t="s">
        <v>613</v>
      </c>
      <c r="C293" s="35" t="s">
        <v>74</v>
      </c>
      <c r="D293" s="115">
        <f>VLOOKUP(A293,'cenník 2022'!A294:I778,4,0)</f>
        <v>50</v>
      </c>
      <c r="E293" s="39" t="str">
        <f>IF(VLOOKUP(A293,'cenník 2022'!A294:I778,5,0)=0,"",(VLOOKUP(A293,'cenník 2022'!A294:I778,5,0)))</f>
        <v/>
      </c>
      <c r="F293" s="26" t="str">
        <f>IF(VLOOKUP(A293,'cenník 2022'!A294:I778,6,0)=0,"",(VLOOKUP(A293,'cenník 2022'!A294:I778,6,0)))</f>
        <v/>
      </c>
      <c r="G293" s="23">
        <f>IF(VLOOKUP(A293,'cenník 2022'!A294:I778,7,0)=0,"",(VLOOKUP(A293,'cenník 2022'!A294:I778,7,0)))</f>
        <v>2.9114980252901059</v>
      </c>
      <c r="H293" s="24">
        <f>IF(VLOOKUP(A293,'cenník 2022'!A294:I778,8,0)=0,"",(VLOOKUP(A293,'cenník 2022'!A294:I778,8,0)))</f>
        <v>145.57490126450529</v>
      </c>
      <c r="I293" s="25">
        <f>IF(VLOOKUP(A293,'cenník 2022'!A294:I778,9,0)=0,"",(VLOOKUP(A293,'cenník 2022'!A294:I778,9,0)))</f>
        <v>174.68988151740635</v>
      </c>
    </row>
    <row r="294" spans="1:9">
      <c r="A294" s="27" t="s">
        <v>614</v>
      </c>
      <c r="B294" s="28" t="s">
        <v>615</v>
      </c>
      <c r="C294" s="35" t="s">
        <v>74</v>
      </c>
      <c r="D294" s="115">
        <f>VLOOKUP(A294,'cenník 2022'!A295:I779,4,0)</f>
        <v>50</v>
      </c>
      <c r="E294" s="39" t="str">
        <f>IF(VLOOKUP(A294,'cenník 2022'!A295:I779,5,0)=0,"",(VLOOKUP(A294,'cenník 2022'!A295:I779,5,0)))</f>
        <v/>
      </c>
      <c r="F294" s="26" t="str">
        <f>IF(VLOOKUP(A294,'cenník 2022'!A295:I779,6,0)=0,"",(VLOOKUP(A294,'cenník 2022'!A295:I779,6,0)))</f>
        <v/>
      </c>
      <c r="G294" s="23">
        <f>IF(VLOOKUP(A294,'cenník 2022'!A295:I779,7,0)=0,"",(VLOOKUP(A294,'cenník 2022'!A295:I779,7,0)))</f>
        <v>3.3223281129094739</v>
      </c>
      <c r="H294" s="24">
        <f>IF(VLOOKUP(A294,'cenník 2022'!A295:I779,8,0)=0,"",(VLOOKUP(A294,'cenník 2022'!A295:I779,8,0)))</f>
        <v>166.11640564547369</v>
      </c>
      <c r="I294" s="25">
        <f>IF(VLOOKUP(A294,'cenník 2022'!A295:I779,9,0)=0,"",(VLOOKUP(A294,'cenník 2022'!A295:I779,9,0)))</f>
        <v>199.33968677456843</v>
      </c>
    </row>
    <row r="295" spans="1:9">
      <c r="A295" s="27" t="s">
        <v>616</v>
      </c>
      <c r="B295" s="28" t="s">
        <v>617</v>
      </c>
      <c r="C295" s="35" t="s">
        <v>74</v>
      </c>
      <c r="D295" s="115">
        <f>VLOOKUP(A295,'cenník 2022'!A296:I780,4,0)</f>
        <v>100</v>
      </c>
      <c r="E295" s="39" t="str">
        <f>IF(VLOOKUP(A295,'cenník 2022'!A296:I780,5,0)=0,"",(VLOOKUP(A295,'cenník 2022'!A296:I780,5,0)))</f>
        <v/>
      </c>
      <c r="F295" s="26" t="str">
        <f>IF(VLOOKUP(A295,'cenník 2022'!A296:I780,6,0)=0,"",(VLOOKUP(A295,'cenník 2022'!A296:I780,6,0)))</f>
        <v/>
      </c>
      <c r="G295" s="23">
        <f>IF(VLOOKUP(A295,'cenník 2022'!A296:I780,7,0)=0,"",(VLOOKUP(A295,'cenník 2022'!A296:I780,7,0)))</f>
        <v>0.32764845473684212</v>
      </c>
      <c r="H295" s="24">
        <f>IF(VLOOKUP(A295,'cenník 2022'!A296:I780,8,0)=0,"",(VLOOKUP(A295,'cenník 2022'!A296:I780,8,0)))</f>
        <v>32.764845473684211</v>
      </c>
      <c r="I295" s="25">
        <f>IF(VLOOKUP(A295,'cenník 2022'!A296:I780,9,0)=0,"",(VLOOKUP(A295,'cenník 2022'!A296:I780,9,0)))</f>
        <v>39.317814568421049</v>
      </c>
    </row>
    <row r="296" spans="1:9">
      <c r="A296" s="27" t="s">
        <v>618</v>
      </c>
      <c r="B296" s="28" t="s">
        <v>619</v>
      </c>
      <c r="C296" s="35" t="s">
        <v>74</v>
      </c>
      <c r="D296" s="115">
        <f>VLOOKUP(A296,'cenník 2022'!A297:I781,4,0)</f>
        <v>100</v>
      </c>
      <c r="E296" s="39" t="str">
        <f>IF(VLOOKUP(A296,'cenník 2022'!A297:I781,5,0)=0,"",(VLOOKUP(A296,'cenník 2022'!A297:I781,5,0)))</f>
        <v/>
      </c>
      <c r="F296" s="26" t="str">
        <f>IF(VLOOKUP(A296,'cenník 2022'!A297:I781,6,0)=0,"",(VLOOKUP(A296,'cenník 2022'!A297:I781,6,0)))</f>
        <v/>
      </c>
      <c r="G296" s="23">
        <f>IF(VLOOKUP(A296,'cenník 2022'!A297:I781,7,0)=0,"",(VLOOKUP(A296,'cenník 2022'!A297:I781,7,0)))</f>
        <v>0.35074261894736858</v>
      </c>
      <c r="H296" s="24">
        <f>IF(VLOOKUP(A296,'cenník 2022'!A297:I781,8,0)=0,"",(VLOOKUP(A296,'cenník 2022'!A297:I781,8,0)))</f>
        <v>35.074261894736857</v>
      </c>
      <c r="I296" s="25">
        <f>IF(VLOOKUP(A296,'cenník 2022'!A297:I781,9,0)=0,"",(VLOOKUP(A296,'cenník 2022'!A297:I781,9,0)))</f>
        <v>42.089114273684224</v>
      </c>
    </row>
    <row r="297" spans="1:9">
      <c r="A297" s="27" t="s">
        <v>620</v>
      </c>
      <c r="B297" s="28" t="s">
        <v>621</v>
      </c>
      <c r="C297" s="35" t="s">
        <v>74</v>
      </c>
      <c r="D297" s="115">
        <f>VLOOKUP(A297,'cenník 2022'!A298:I782,4,0)</f>
        <v>100</v>
      </c>
      <c r="E297" s="39" t="str">
        <f>IF(VLOOKUP(A297,'cenník 2022'!A298:I782,5,0)=0,"",(VLOOKUP(A297,'cenník 2022'!A298:I782,5,0)))</f>
        <v/>
      </c>
      <c r="F297" s="26" t="str">
        <f>IF(VLOOKUP(A297,'cenník 2022'!A298:I782,6,0)=0,"",(VLOOKUP(A297,'cenník 2022'!A298:I782,6,0)))</f>
        <v/>
      </c>
      <c r="G297" s="23">
        <f>IF(VLOOKUP(A297,'cenník 2022'!A298:I782,7,0)=0,"",(VLOOKUP(A297,'cenník 2022'!A298:I782,7,0)))</f>
        <v>0.39260079157894739</v>
      </c>
      <c r="H297" s="24">
        <f>IF(VLOOKUP(A297,'cenník 2022'!A298:I782,8,0)=0,"",(VLOOKUP(A297,'cenník 2022'!A298:I782,8,0)))</f>
        <v>39.260079157894737</v>
      </c>
      <c r="I297" s="25">
        <f>IF(VLOOKUP(A297,'cenník 2022'!A298:I782,9,0)=0,"",(VLOOKUP(A297,'cenník 2022'!A298:I782,9,0)))</f>
        <v>47.112094989473682</v>
      </c>
    </row>
    <row r="298" spans="1:9">
      <c r="A298" s="27" t="s">
        <v>622</v>
      </c>
      <c r="B298" s="28" t="s">
        <v>623</v>
      </c>
      <c r="C298" s="35" t="s">
        <v>74</v>
      </c>
      <c r="D298" s="115">
        <f>VLOOKUP(A298,'cenník 2022'!A299:I783,4,0)</f>
        <v>100</v>
      </c>
      <c r="E298" s="39" t="str">
        <f>IF(VLOOKUP(A298,'cenník 2022'!A299:I783,5,0)=0,"",(VLOOKUP(A298,'cenník 2022'!A299:I783,5,0)))</f>
        <v/>
      </c>
      <c r="F298" s="26" t="str">
        <f>IF(VLOOKUP(A298,'cenník 2022'!A299:I783,6,0)=0,"",(VLOOKUP(A298,'cenník 2022'!A299:I783,6,0)))</f>
        <v/>
      </c>
      <c r="G298" s="23">
        <f>IF(VLOOKUP(A298,'cenník 2022'!A299:I783,7,0)=0,"",(VLOOKUP(A298,'cenník 2022'!A299:I783,7,0)))</f>
        <v>0.44167589052631578</v>
      </c>
      <c r="H298" s="24">
        <f>IF(VLOOKUP(A298,'cenník 2022'!A299:I783,8,0)=0,"",(VLOOKUP(A298,'cenník 2022'!A299:I783,8,0)))</f>
        <v>44.167589052631577</v>
      </c>
      <c r="I298" s="25">
        <f>IF(VLOOKUP(A298,'cenník 2022'!A299:I783,9,0)=0,"",(VLOOKUP(A298,'cenník 2022'!A299:I783,9,0)))</f>
        <v>53.001106863157894</v>
      </c>
    </row>
    <row r="299" spans="1:9">
      <c r="A299" s="27" t="s">
        <v>624</v>
      </c>
      <c r="B299" s="28" t="s">
        <v>625</v>
      </c>
      <c r="C299" s="35" t="s">
        <v>74</v>
      </c>
      <c r="D299" s="115">
        <f>VLOOKUP(A299,'cenník 2022'!A300:I784,4,0)</f>
        <v>100</v>
      </c>
      <c r="E299" s="39" t="str">
        <f>IF(VLOOKUP(A299,'cenník 2022'!A300:I784,5,0)=0,"",(VLOOKUP(A299,'cenník 2022'!A300:I784,5,0)))</f>
        <v/>
      </c>
      <c r="F299" s="26" t="str">
        <f>IF(VLOOKUP(A299,'cenník 2022'!A300:I784,6,0)=0,"",(VLOOKUP(A299,'cenník 2022'!A300:I784,6,0)))</f>
        <v/>
      </c>
      <c r="G299" s="23">
        <f>IF(VLOOKUP(A299,'cenník 2022'!A300:I784,7,0)=0,"",(VLOOKUP(A299,'cenník 2022'!A300:I784,7,0)))</f>
        <v>0.51384515368421058</v>
      </c>
      <c r="H299" s="24">
        <f>IF(VLOOKUP(A299,'cenník 2022'!A300:I784,8,0)=0,"",(VLOOKUP(A299,'cenník 2022'!A300:I784,8,0)))</f>
        <v>51.384515368421056</v>
      </c>
      <c r="I299" s="25">
        <f>IF(VLOOKUP(A299,'cenník 2022'!A300:I784,9,0)=0,"",(VLOOKUP(A299,'cenník 2022'!A300:I784,9,0)))</f>
        <v>61.661418442105266</v>
      </c>
    </row>
    <row r="300" spans="1:9">
      <c r="A300" s="27" t="s">
        <v>626</v>
      </c>
      <c r="B300" s="28" t="s">
        <v>627</v>
      </c>
      <c r="C300" s="35" t="s">
        <v>74</v>
      </c>
      <c r="D300" s="115">
        <f>VLOOKUP(A300,'cenník 2022'!A301:I785,4,0)</f>
        <v>100</v>
      </c>
      <c r="E300" s="39" t="str">
        <f>IF(VLOOKUP(A300,'cenník 2022'!A301:I785,5,0)=0,"",(VLOOKUP(A300,'cenník 2022'!A301:I785,5,0)))</f>
        <v/>
      </c>
      <c r="F300" s="26" t="str">
        <f>IF(VLOOKUP(A300,'cenník 2022'!A301:I785,6,0)=0,"",(VLOOKUP(A300,'cenník 2022'!A301:I785,6,0)))</f>
        <v/>
      </c>
      <c r="G300" s="23">
        <f>IF(VLOOKUP(A300,'cenník 2022'!A301:I785,7,0)=0,"",(VLOOKUP(A300,'cenník 2022'!A301:I785,7,0)))</f>
        <v>0.60622181052631585</v>
      </c>
      <c r="H300" s="24">
        <f>IF(VLOOKUP(A300,'cenník 2022'!A301:I785,8,0)=0,"",(VLOOKUP(A300,'cenník 2022'!A301:I785,8,0)))</f>
        <v>60.622181052631582</v>
      </c>
      <c r="I300" s="25">
        <f>IF(VLOOKUP(A300,'cenník 2022'!A301:I785,9,0)=0,"",(VLOOKUP(A300,'cenník 2022'!A301:I785,9,0)))</f>
        <v>72.746617263157901</v>
      </c>
    </row>
    <row r="301" spans="1:9">
      <c r="A301" s="27" t="s">
        <v>628</v>
      </c>
      <c r="B301" s="28" t="s">
        <v>629</v>
      </c>
      <c r="C301" s="35" t="s">
        <v>74</v>
      </c>
      <c r="D301" s="115">
        <f>VLOOKUP(A301,'cenník 2022'!A302:I786,4,0)</f>
        <v>100</v>
      </c>
      <c r="E301" s="39" t="str">
        <f>IF(VLOOKUP(A301,'cenník 2022'!A302:I786,5,0)=0,"",(VLOOKUP(A301,'cenník 2022'!A302:I786,5,0)))</f>
        <v/>
      </c>
      <c r="F301" s="26" t="str">
        <f>IF(VLOOKUP(A301,'cenník 2022'!A302:I786,6,0)=0,"",(VLOOKUP(A301,'cenník 2022'!A302:I786,6,0)))</f>
        <v/>
      </c>
      <c r="G301" s="23">
        <f>IF(VLOOKUP(A301,'cenník 2022'!A302:I786,7,0)=0,"",(VLOOKUP(A301,'cenník 2022'!A302:I786,7,0)))</f>
        <v>0.67550430315789489</v>
      </c>
      <c r="H301" s="24">
        <f>IF(VLOOKUP(A301,'cenník 2022'!A302:I786,8,0)=0,"",(VLOOKUP(A301,'cenník 2022'!A302:I786,8,0)))</f>
        <v>67.550430315789484</v>
      </c>
      <c r="I301" s="25">
        <f>IF(VLOOKUP(A301,'cenník 2022'!A302:I786,9,0)=0,"",(VLOOKUP(A301,'cenník 2022'!A302:I786,9,0)))</f>
        <v>81.060516378947383</v>
      </c>
    </row>
    <row r="302" spans="1:9">
      <c r="A302" s="27" t="s">
        <v>630</v>
      </c>
      <c r="B302" s="28" t="s">
        <v>631</v>
      </c>
      <c r="C302" s="35" t="s">
        <v>74</v>
      </c>
      <c r="D302" s="115">
        <f>VLOOKUP(A302,'cenník 2022'!A303:I787,4,0)</f>
        <v>100</v>
      </c>
      <c r="E302" s="39" t="str">
        <f>IF(VLOOKUP(A302,'cenník 2022'!A303:I787,5,0)=0,"",(VLOOKUP(A302,'cenník 2022'!A303:I787,5,0)))</f>
        <v/>
      </c>
      <c r="F302" s="26" t="str">
        <f>IF(VLOOKUP(A302,'cenník 2022'!A303:I787,6,0)=0,"",(VLOOKUP(A302,'cenník 2022'!A303:I787,6,0)))</f>
        <v/>
      </c>
      <c r="G302" s="23">
        <f>IF(VLOOKUP(A302,'cenník 2022'!A303:I787,7,0)=0,"",(VLOOKUP(A302,'cenník 2022'!A303:I787,7,0)))</f>
        <v>0.80973913263157915</v>
      </c>
      <c r="H302" s="24">
        <f>IF(VLOOKUP(A302,'cenník 2022'!A303:I787,8,0)=0,"",(VLOOKUP(A302,'cenník 2022'!A303:I787,8,0)))</f>
        <v>80.973913263157911</v>
      </c>
      <c r="I302" s="25">
        <f>IF(VLOOKUP(A302,'cenník 2022'!A303:I787,9,0)=0,"",(VLOOKUP(A302,'cenník 2022'!A303:I787,9,0)))</f>
        <v>97.168695915789485</v>
      </c>
    </row>
    <row r="303" spans="1:9">
      <c r="A303" s="27" t="s">
        <v>632</v>
      </c>
      <c r="B303" s="28" t="s">
        <v>633</v>
      </c>
      <c r="C303" s="35" t="s">
        <v>74</v>
      </c>
      <c r="D303" s="115">
        <f>VLOOKUP(A303,'cenník 2022'!A304:I788,4,0)</f>
        <v>100</v>
      </c>
      <c r="E303" s="39" t="str">
        <f>IF(VLOOKUP(A303,'cenník 2022'!A304:I788,5,0)=0,"",(VLOOKUP(A303,'cenník 2022'!A304:I788,5,0)))</f>
        <v/>
      </c>
      <c r="F303" s="26" t="str">
        <f>IF(VLOOKUP(A303,'cenník 2022'!A304:I788,6,0)=0,"",(VLOOKUP(A303,'cenník 2022'!A304:I788,6,0)))</f>
        <v/>
      </c>
      <c r="G303" s="23">
        <f>IF(VLOOKUP(A303,'cenník 2022'!A304:I788,7,0)=0,"",(VLOOKUP(A303,'cenník 2022'!A304:I788,7,0)))</f>
        <v>1.0161432252631579</v>
      </c>
      <c r="H303" s="24">
        <f>IF(VLOOKUP(A303,'cenník 2022'!A304:I788,8,0)=0,"",(VLOOKUP(A303,'cenník 2022'!A304:I788,8,0)))</f>
        <v>101.61432252631579</v>
      </c>
      <c r="I303" s="25">
        <f>IF(VLOOKUP(A303,'cenník 2022'!A304:I788,9,0)=0,"",(VLOOKUP(A303,'cenník 2022'!A304:I788,9,0)))</f>
        <v>121.93718703157894</v>
      </c>
    </row>
    <row r="304" spans="1:9">
      <c r="A304" s="27" t="s">
        <v>634</v>
      </c>
      <c r="B304" s="28" t="s">
        <v>635</v>
      </c>
      <c r="C304" s="35" t="s">
        <v>74</v>
      </c>
      <c r="D304" s="115">
        <f>VLOOKUP(A304,'cenník 2022'!A305:I789,4,0)</f>
        <v>100</v>
      </c>
      <c r="E304" s="39" t="str">
        <f>IF(VLOOKUP(A304,'cenník 2022'!A305:I789,5,0)=0,"",(VLOOKUP(A304,'cenník 2022'!A305:I789,5,0)))</f>
        <v/>
      </c>
      <c r="F304" s="26" t="str">
        <f>IF(VLOOKUP(A304,'cenník 2022'!A305:I789,6,0)=0,"",(VLOOKUP(A304,'cenník 2022'!A305:I789,6,0)))</f>
        <v/>
      </c>
      <c r="G304" s="23">
        <f>IF(VLOOKUP(A304,'cenník 2022'!A305:I789,7,0)=0,"",(VLOOKUP(A304,'cenník 2022'!A305:I789,7,0)))</f>
        <v>1.1532648252631583</v>
      </c>
      <c r="H304" s="24">
        <f>IF(VLOOKUP(A304,'cenník 2022'!A305:I789,8,0)=0,"",(VLOOKUP(A304,'cenník 2022'!A305:I789,8,0)))</f>
        <v>115.32648252631583</v>
      </c>
      <c r="I304" s="25">
        <f>IF(VLOOKUP(A304,'cenník 2022'!A305:I789,9,0)=0,"",(VLOOKUP(A304,'cenník 2022'!A305:I789,9,0)))</f>
        <v>138.39177903157898</v>
      </c>
    </row>
    <row r="305" spans="1:9">
      <c r="A305" s="27" t="s">
        <v>636</v>
      </c>
      <c r="B305" s="28" t="s">
        <v>637</v>
      </c>
      <c r="C305" s="35" t="s">
        <v>74</v>
      </c>
      <c r="D305" s="115">
        <f>VLOOKUP(A305,'cenník 2022'!A306:I790,4,0)</f>
        <v>100</v>
      </c>
      <c r="E305" s="39" t="str">
        <f>IF(VLOOKUP(A305,'cenník 2022'!A306:I790,5,0)=0,"",(VLOOKUP(A305,'cenník 2022'!A306:I790,5,0)))</f>
        <v/>
      </c>
      <c r="F305" s="26" t="str">
        <f>IF(VLOOKUP(A305,'cenník 2022'!A306:I790,6,0)=0,"",(VLOOKUP(A305,'cenník 2022'!A306:I790,6,0)))</f>
        <v/>
      </c>
      <c r="G305" s="23">
        <f>IF(VLOOKUP(A305,'cenník 2022'!A306:I790,7,0)=0,"",(VLOOKUP(A305,'cenník 2022'!A306:I790,7,0)))</f>
        <v>1.3105938189473685</v>
      </c>
      <c r="H305" s="24">
        <f>IF(VLOOKUP(A305,'cenník 2022'!A306:I790,8,0)=0,"",(VLOOKUP(A305,'cenník 2022'!A306:I790,8,0)))</f>
        <v>131.05938189473684</v>
      </c>
      <c r="I305" s="25">
        <f>IF(VLOOKUP(A305,'cenník 2022'!A306:I790,9,0)=0,"",(VLOOKUP(A305,'cenník 2022'!A306:I790,9,0)))</f>
        <v>157.2712582736842</v>
      </c>
    </row>
    <row r="306" spans="1:9">
      <c r="A306" s="27" t="s">
        <v>638</v>
      </c>
      <c r="B306" s="28" t="s">
        <v>639</v>
      </c>
      <c r="C306" s="35" t="s">
        <v>74</v>
      </c>
      <c r="D306" s="115">
        <f>VLOOKUP(A306,'cenník 2022'!A307:I791,4,0)</f>
        <v>200</v>
      </c>
      <c r="E306" s="39" t="str">
        <f>IF(VLOOKUP(A306,'cenník 2022'!A307:I791,5,0)=0,"",(VLOOKUP(A306,'cenník 2022'!A307:I791,5,0)))</f>
        <v/>
      </c>
      <c r="F306" s="26" t="str">
        <f>IF(VLOOKUP(A306,'cenník 2022'!A307:I791,6,0)=0,"",(VLOOKUP(A306,'cenník 2022'!A307:I791,6,0)))</f>
        <v/>
      </c>
      <c r="G306" s="23">
        <f>IF(VLOOKUP(A306,'cenník 2022'!A307:I791,7,0)=0,"",(VLOOKUP(A306,'cenník 2022'!A307:I791,7,0)))</f>
        <v>0.23960195368421053</v>
      </c>
      <c r="H306" s="24">
        <f>IF(VLOOKUP(A306,'cenník 2022'!A307:I791,8,0)=0,"",(VLOOKUP(A306,'cenník 2022'!A307:I791,8,0)))</f>
        <v>47.920390736842108</v>
      </c>
      <c r="I306" s="25">
        <f>IF(VLOOKUP(A306,'cenník 2022'!A307:I791,9,0)=0,"",(VLOOKUP(A306,'cenník 2022'!A307:I791,9,0)))</f>
        <v>57.504468884210532</v>
      </c>
    </row>
    <row r="307" spans="1:9">
      <c r="A307" s="27" t="s">
        <v>640</v>
      </c>
      <c r="B307" s="28" t="s">
        <v>641</v>
      </c>
      <c r="C307" s="35" t="s">
        <v>74</v>
      </c>
      <c r="D307" s="115">
        <f>VLOOKUP(A307,'cenník 2022'!A308:I792,4,0)</f>
        <v>200</v>
      </c>
      <c r="E307" s="39" t="str">
        <f>IF(VLOOKUP(A307,'cenník 2022'!A308:I792,5,0)=0,"",(VLOOKUP(A307,'cenník 2022'!A308:I792,5,0)))</f>
        <v/>
      </c>
      <c r="F307" s="26" t="str">
        <f>IF(VLOOKUP(A307,'cenník 2022'!A308:I792,6,0)=0,"",(VLOOKUP(A307,'cenník 2022'!A308:I792,6,0)))</f>
        <v/>
      </c>
      <c r="G307" s="23">
        <f>IF(VLOOKUP(A307,'cenník 2022'!A308:I792,7,0)=0,"",(VLOOKUP(A307,'cenník 2022'!A308:I792,7,0)))</f>
        <v>0.24248872421052634</v>
      </c>
      <c r="H307" s="24">
        <f>IF(VLOOKUP(A307,'cenník 2022'!A308:I792,8,0)=0,"",(VLOOKUP(A307,'cenník 2022'!A308:I792,8,0)))</f>
        <v>48.49774484210527</v>
      </c>
      <c r="I307" s="25">
        <f>IF(VLOOKUP(A307,'cenník 2022'!A308:I792,9,0)=0,"",(VLOOKUP(A307,'cenník 2022'!A308:I792,9,0)))</f>
        <v>58.197293810526318</v>
      </c>
    </row>
    <row r="308" spans="1:9">
      <c r="A308" s="27" t="s">
        <v>642</v>
      </c>
      <c r="B308" s="28" t="s">
        <v>643</v>
      </c>
      <c r="C308" s="35" t="s">
        <v>74</v>
      </c>
      <c r="D308" s="115">
        <f>VLOOKUP(A308,'cenník 2022'!A309:I793,4,0)</f>
        <v>200</v>
      </c>
      <c r="E308" s="39" t="str">
        <f>IF(VLOOKUP(A308,'cenník 2022'!A309:I793,5,0)=0,"",(VLOOKUP(A308,'cenník 2022'!A309:I793,5,0)))</f>
        <v/>
      </c>
      <c r="F308" s="26" t="str">
        <f>IF(VLOOKUP(A308,'cenník 2022'!A309:I793,6,0)=0,"",(VLOOKUP(A308,'cenník 2022'!A309:I793,6,0)))</f>
        <v/>
      </c>
      <c r="G308" s="23">
        <f>IF(VLOOKUP(A308,'cenník 2022'!A309:I793,7,0)=0,"",(VLOOKUP(A308,'cenník 2022'!A309:I793,7,0)))</f>
        <v>0.25259242105263158</v>
      </c>
      <c r="H308" s="24">
        <f>IF(VLOOKUP(A308,'cenník 2022'!A309:I793,8,0)=0,"",(VLOOKUP(A308,'cenník 2022'!A309:I793,8,0)))</f>
        <v>50.518484210526317</v>
      </c>
      <c r="I308" s="25">
        <f>IF(VLOOKUP(A308,'cenník 2022'!A309:I793,9,0)=0,"",(VLOOKUP(A308,'cenník 2022'!A309:I793,9,0)))</f>
        <v>60.622181052631575</v>
      </c>
    </row>
    <row r="309" spans="1:9">
      <c r="A309" s="27" t="s">
        <v>644</v>
      </c>
      <c r="B309" s="28" t="s">
        <v>645</v>
      </c>
      <c r="C309" s="35" t="s">
        <v>74</v>
      </c>
      <c r="D309" s="115">
        <f>VLOOKUP(A309,'cenník 2022'!A310:I794,4,0)</f>
        <v>200</v>
      </c>
      <c r="E309" s="39" t="str">
        <f>IF(VLOOKUP(A309,'cenník 2022'!A310:I794,5,0)=0,"",(VLOOKUP(A309,'cenník 2022'!A310:I794,5,0)))</f>
        <v/>
      </c>
      <c r="F309" s="26" t="str">
        <f>IF(VLOOKUP(A309,'cenník 2022'!A310:I794,6,0)=0,"",(VLOOKUP(A309,'cenník 2022'!A310:I794,6,0)))</f>
        <v/>
      </c>
      <c r="G309" s="23">
        <f>IF(VLOOKUP(A309,'cenník 2022'!A310:I794,7,0)=0,"",(VLOOKUP(A309,'cenník 2022'!A310:I794,7,0)))</f>
        <v>0.27135642947368427</v>
      </c>
      <c r="H309" s="24">
        <f>IF(VLOOKUP(A309,'cenník 2022'!A310:I794,8,0)=0,"",(VLOOKUP(A309,'cenník 2022'!A310:I794,8,0)))</f>
        <v>54.271285894736856</v>
      </c>
      <c r="I309" s="25">
        <f>IF(VLOOKUP(A309,'cenník 2022'!A310:I794,9,0)=0,"",(VLOOKUP(A309,'cenník 2022'!A310:I794,9,0)))</f>
        <v>65.125543073684227</v>
      </c>
    </row>
    <row r="310" spans="1:9">
      <c r="A310" s="27" t="s">
        <v>646</v>
      </c>
      <c r="B310" s="28" t="s">
        <v>647</v>
      </c>
      <c r="C310" s="35" t="s">
        <v>74</v>
      </c>
      <c r="D310" s="115">
        <f>VLOOKUP(A310,'cenník 2022'!A311:I795,4,0)</f>
        <v>200</v>
      </c>
      <c r="E310" s="39" t="str">
        <f>IF(VLOOKUP(A310,'cenník 2022'!A311:I795,5,0)=0,"",(VLOOKUP(A310,'cenník 2022'!A311:I795,5,0)))</f>
        <v/>
      </c>
      <c r="F310" s="26" t="str">
        <f>IF(VLOOKUP(A310,'cenník 2022'!A311:I795,6,0)=0,"",(VLOOKUP(A310,'cenník 2022'!A311:I795,6,0)))</f>
        <v/>
      </c>
      <c r="G310" s="23">
        <f>IF(VLOOKUP(A310,'cenník 2022'!A311:I795,7,0)=0,"",(VLOOKUP(A310,'cenník 2022'!A311:I795,7,0)))</f>
        <v>0.2915638231578947</v>
      </c>
      <c r="H310" s="24">
        <f>IF(VLOOKUP(A310,'cenník 2022'!A311:I795,8,0)=0,"",(VLOOKUP(A310,'cenník 2022'!A311:I795,8,0)))</f>
        <v>58.312764631578936</v>
      </c>
      <c r="I310" s="25">
        <f>IF(VLOOKUP(A310,'cenník 2022'!A311:I795,9,0)=0,"",(VLOOKUP(A310,'cenník 2022'!A311:I795,9,0)))</f>
        <v>69.975317557894726</v>
      </c>
    </row>
    <row r="311" spans="1:9">
      <c r="A311" s="27" t="s">
        <v>648</v>
      </c>
      <c r="B311" s="28" t="s">
        <v>649</v>
      </c>
      <c r="C311" s="35" t="s">
        <v>74</v>
      </c>
      <c r="D311" s="115">
        <f>VLOOKUP(A311,'cenník 2022'!A312:I796,4,0)</f>
        <v>200</v>
      </c>
      <c r="E311" s="39" t="str">
        <f>IF(VLOOKUP(A311,'cenník 2022'!A312:I796,5,0)=0,"",(VLOOKUP(A311,'cenník 2022'!A312:I796,5,0)))</f>
        <v/>
      </c>
      <c r="F311" s="26" t="str">
        <f>IF(VLOOKUP(A311,'cenník 2022'!A312:I796,6,0)=0,"",(VLOOKUP(A311,'cenník 2022'!A312:I796,6,0)))</f>
        <v/>
      </c>
      <c r="G311" s="23">
        <f>IF(VLOOKUP(A311,'cenník 2022'!A312:I796,7,0)=0,"",(VLOOKUP(A311,'cenník 2022'!A312:I796,7,0)))</f>
        <v>0.32331829894736847</v>
      </c>
      <c r="H311" s="24">
        <f>IF(VLOOKUP(A311,'cenník 2022'!A312:I796,8,0)=0,"",(VLOOKUP(A311,'cenník 2022'!A312:I796,8,0)))</f>
        <v>64.663659789473698</v>
      </c>
      <c r="I311" s="25">
        <f>IF(VLOOKUP(A311,'cenník 2022'!A312:I796,9,0)=0,"",(VLOOKUP(A311,'cenník 2022'!A312:I796,9,0)))</f>
        <v>77.596391747368429</v>
      </c>
    </row>
    <row r="312" spans="1:9">
      <c r="A312" s="27" t="s">
        <v>650</v>
      </c>
      <c r="B312" s="28" t="s">
        <v>651</v>
      </c>
      <c r="C312" s="35" t="s">
        <v>74</v>
      </c>
      <c r="D312" s="115">
        <f>VLOOKUP(A312,'cenník 2022'!A313:I797,4,0)</f>
        <v>200</v>
      </c>
      <c r="E312" s="39" t="str">
        <f>IF(VLOOKUP(A312,'cenník 2022'!A313:I797,5,0)=0,"",(VLOOKUP(A312,'cenník 2022'!A313:I797,5,0)))</f>
        <v/>
      </c>
      <c r="F312" s="26" t="str">
        <f>IF(VLOOKUP(A312,'cenník 2022'!A313:I797,6,0)=0,"",(VLOOKUP(A312,'cenník 2022'!A313:I797,6,0)))</f>
        <v/>
      </c>
      <c r="G312" s="23">
        <f>IF(VLOOKUP(A312,'cenník 2022'!A313:I797,7,0)=0,"",(VLOOKUP(A312,'cenník 2022'!A313:I797,7,0)))</f>
        <v>0.38827063578947374</v>
      </c>
      <c r="H312" s="24">
        <f>IF(VLOOKUP(A312,'cenník 2022'!A313:I797,8,0)=0,"",(VLOOKUP(A312,'cenník 2022'!A313:I797,8,0)))</f>
        <v>77.654127157894749</v>
      </c>
      <c r="I312" s="25">
        <f>IF(VLOOKUP(A312,'cenník 2022'!A313:I797,9,0)=0,"",(VLOOKUP(A312,'cenník 2022'!A313:I797,9,0)))</f>
        <v>93.184952589473696</v>
      </c>
    </row>
    <row r="313" spans="1:9">
      <c r="A313" s="27" t="s">
        <v>652</v>
      </c>
      <c r="B313" s="28" t="s">
        <v>653</v>
      </c>
      <c r="C313" s="35" t="s">
        <v>74</v>
      </c>
      <c r="D313" s="115">
        <f>VLOOKUP(A313,'cenník 2022'!A314:I798,4,0)</f>
        <v>200</v>
      </c>
      <c r="E313" s="39" t="str">
        <f>IF(VLOOKUP(A313,'cenník 2022'!A314:I798,5,0)=0,"",(VLOOKUP(A313,'cenník 2022'!A314:I798,5,0)))</f>
        <v/>
      </c>
      <c r="F313" s="26" t="str">
        <f>IF(VLOOKUP(A313,'cenník 2022'!A314:I798,6,0)=0,"",(VLOOKUP(A313,'cenník 2022'!A314:I798,6,0)))</f>
        <v/>
      </c>
      <c r="G313" s="23">
        <f>IF(VLOOKUP(A313,'cenník 2022'!A314:I798,7,0)=0,"",(VLOOKUP(A313,'cenník 2022'!A314:I798,7,0)))</f>
        <v>0.48642083368421063</v>
      </c>
      <c r="H313" s="24">
        <f>IF(VLOOKUP(A313,'cenník 2022'!A314:I798,8,0)=0,"",(VLOOKUP(A313,'cenník 2022'!A314:I798,8,0)))</f>
        <v>97.284166736842124</v>
      </c>
      <c r="I313" s="25">
        <f>IF(VLOOKUP(A313,'cenník 2022'!A314:I798,9,0)=0,"",(VLOOKUP(A313,'cenník 2022'!A314:I798,9,0)))</f>
        <v>116.74100008421054</v>
      </c>
    </row>
    <row r="314" spans="1:9">
      <c r="A314" s="27" t="s">
        <v>654</v>
      </c>
      <c r="B314" s="28" t="s">
        <v>655</v>
      </c>
      <c r="C314" s="35" t="s">
        <v>74</v>
      </c>
      <c r="D314" s="115">
        <f>VLOOKUP(A314,'cenník 2022'!A315:I799,4,0)</f>
        <v>200</v>
      </c>
      <c r="E314" s="39" t="str">
        <f>IF(VLOOKUP(A314,'cenník 2022'!A315:I799,5,0)=0,"",(VLOOKUP(A314,'cenník 2022'!A315:I799,5,0)))</f>
        <v/>
      </c>
      <c r="F314" s="26" t="str">
        <f>IF(VLOOKUP(A314,'cenník 2022'!A315:I799,6,0)=0,"",(VLOOKUP(A314,'cenník 2022'!A315:I799,6,0)))</f>
        <v/>
      </c>
      <c r="G314" s="23">
        <f>IF(VLOOKUP(A314,'cenník 2022'!A315:I799,7,0)=0,"",(VLOOKUP(A314,'cenník 2022'!A315:I799,7,0)))</f>
        <v>0.58312764631578939</v>
      </c>
      <c r="H314" s="24">
        <f>IF(VLOOKUP(A314,'cenník 2022'!A315:I799,8,0)=0,"",(VLOOKUP(A314,'cenník 2022'!A315:I799,8,0)))</f>
        <v>116.62552926315787</v>
      </c>
      <c r="I314" s="25">
        <f>IF(VLOOKUP(A314,'cenník 2022'!A315:I799,9,0)=0,"",(VLOOKUP(A314,'cenník 2022'!A315:I799,9,0)))</f>
        <v>139.95063511578945</v>
      </c>
    </row>
    <row r="315" spans="1:9">
      <c r="A315" s="27" t="s">
        <v>656</v>
      </c>
      <c r="B315" s="28" t="s">
        <v>657</v>
      </c>
      <c r="C315" s="35" t="s">
        <v>74</v>
      </c>
      <c r="D315" s="115">
        <f>VLOOKUP(A315,'cenník 2022'!A316:I800,4,0)</f>
        <v>100</v>
      </c>
      <c r="E315" s="39" t="str">
        <f>IF(VLOOKUP(A315,'cenník 2022'!A316:I800,5,0)=0,"",(VLOOKUP(A315,'cenník 2022'!A316:I800,5,0)))</f>
        <v/>
      </c>
      <c r="F315" s="26" t="str">
        <f>IF(VLOOKUP(A315,'cenník 2022'!A316:I800,6,0)=0,"",(VLOOKUP(A315,'cenník 2022'!A316:I800,6,0)))</f>
        <v/>
      </c>
      <c r="G315" s="23">
        <f>IF(VLOOKUP(A315,'cenník 2022'!A316:I800,7,0)=0,"",(VLOOKUP(A315,'cenník 2022'!A316:I800,7,0)))</f>
        <v>0.33812021482105264</v>
      </c>
      <c r="H315" s="24">
        <f>IF(VLOOKUP(A315,'cenník 2022'!A316:I800,8,0)=0,"",(VLOOKUP(A315,'cenník 2022'!A316:I800,8,0)))</f>
        <v>33.812021482105266</v>
      </c>
      <c r="I315" s="25">
        <f>IF(VLOOKUP(A315,'cenník 2022'!A316:I800,9,0)=0,"",(VLOOKUP(A315,'cenník 2022'!A316:I800,9,0)))</f>
        <v>40.574425778526319</v>
      </c>
    </row>
    <row r="316" spans="1:9">
      <c r="A316" s="27" t="s">
        <v>658</v>
      </c>
      <c r="B316" s="28" t="s">
        <v>659</v>
      </c>
      <c r="C316" s="35" t="s">
        <v>74</v>
      </c>
      <c r="D316" s="115">
        <f>VLOOKUP(A316,'cenník 2022'!A317:I801,4,0)</f>
        <v>100</v>
      </c>
      <c r="E316" s="39" t="str">
        <f>IF(VLOOKUP(A316,'cenník 2022'!A317:I801,5,0)=0,"",(VLOOKUP(A316,'cenník 2022'!A317:I801,5,0)))</f>
        <v/>
      </c>
      <c r="F316" s="26" t="str">
        <f>IF(VLOOKUP(A316,'cenník 2022'!A317:I801,6,0)=0,"",(VLOOKUP(A316,'cenník 2022'!A317:I801,6,0)))</f>
        <v/>
      </c>
      <c r="G316" s="23">
        <f>IF(VLOOKUP(A316,'cenník 2022'!A317:I801,7,0)=0,"",(VLOOKUP(A316,'cenník 2022'!A317:I801,7,0)))</f>
        <v>0.36066156247578951</v>
      </c>
      <c r="H316" s="24">
        <f>IF(VLOOKUP(A316,'cenník 2022'!A317:I801,8,0)=0,"",(VLOOKUP(A316,'cenník 2022'!A317:I801,8,0)))</f>
        <v>36.066156247578952</v>
      </c>
      <c r="I316" s="25">
        <f>IF(VLOOKUP(A316,'cenník 2022'!A317:I801,9,0)=0,"",(VLOOKUP(A316,'cenník 2022'!A317:I801,9,0)))</f>
        <v>43.279387497094739</v>
      </c>
    </row>
    <row r="317" spans="1:9">
      <c r="A317" s="27" t="s">
        <v>660</v>
      </c>
      <c r="B317" s="28" t="s">
        <v>661</v>
      </c>
      <c r="C317" s="35" t="s">
        <v>74</v>
      </c>
      <c r="D317" s="115">
        <f>VLOOKUP(A317,'cenník 2022'!A318:I802,4,0)</f>
        <v>100</v>
      </c>
      <c r="E317" s="39" t="str">
        <f>IF(VLOOKUP(A317,'cenník 2022'!A318:I802,5,0)=0,"",(VLOOKUP(A317,'cenník 2022'!A318:I802,5,0)))</f>
        <v/>
      </c>
      <c r="F317" s="26" t="str">
        <f>IF(VLOOKUP(A317,'cenník 2022'!A318:I802,6,0)=0,"",(VLOOKUP(A317,'cenník 2022'!A318:I802,6,0)))</f>
        <v/>
      </c>
      <c r="G317" s="23">
        <f>IF(VLOOKUP(A317,'cenník 2022'!A318:I802,7,0)=0,"",(VLOOKUP(A317,'cenník 2022'!A318:I802,7,0)))</f>
        <v>0.41862502787368422</v>
      </c>
      <c r="H317" s="24">
        <f>IF(VLOOKUP(A317,'cenník 2022'!A318:I802,8,0)=0,"",(VLOOKUP(A317,'cenník 2022'!A318:I802,8,0)))</f>
        <v>41.86250278736842</v>
      </c>
      <c r="I317" s="25">
        <f>IF(VLOOKUP(A317,'cenník 2022'!A318:I802,9,0)=0,"",(VLOOKUP(A317,'cenník 2022'!A318:I802,9,0)))</f>
        <v>50.235003344842106</v>
      </c>
    </row>
    <row r="318" spans="1:9">
      <c r="A318" s="27" t="s">
        <v>662</v>
      </c>
      <c r="B318" s="28" t="s">
        <v>663</v>
      </c>
      <c r="C318" s="35" t="s">
        <v>74</v>
      </c>
      <c r="D318" s="115">
        <f>VLOOKUP(A318,'cenník 2022'!A319:I803,4,0)</f>
        <v>100</v>
      </c>
      <c r="E318" s="39" t="str">
        <f>IF(VLOOKUP(A318,'cenník 2022'!A319:I803,5,0)=0,"",(VLOOKUP(A318,'cenník 2022'!A319:I803,5,0)))</f>
        <v/>
      </c>
      <c r="F318" s="26" t="str">
        <f>IF(VLOOKUP(A318,'cenník 2022'!A319:I803,6,0)=0,"",(VLOOKUP(A318,'cenník 2022'!A319:I803,6,0)))</f>
        <v/>
      </c>
      <c r="G318" s="23">
        <f>IF(VLOOKUP(A318,'cenník 2022'!A319:I803,7,0)=0,"",(VLOOKUP(A318,'cenník 2022'!A319:I803,7,0)))</f>
        <v>0.48302887831578939</v>
      </c>
      <c r="H318" s="24">
        <f>IF(VLOOKUP(A318,'cenník 2022'!A319:I803,8,0)=0,"",(VLOOKUP(A318,'cenník 2022'!A319:I803,8,0)))</f>
        <v>48.302887831578936</v>
      </c>
      <c r="I318" s="25">
        <f>IF(VLOOKUP(A318,'cenník 2022'!A319:I803,9,0)=0,"",(VLOOKUP(A318,'cenník 2022'!A319:I803,9,0)))</f>
        <v>57.963465397894723</v>
      </c>
    </row>
    <row r="319" spans="1:9">
      <c r="A319" s="27" t="s">
        <v>664</v>
      </c>
      <c r="B319" s="28" t="s">
        <v>665</v>
      </c>
      <c r="C319" s="35" t="s">
        <v>74</v>
      </c>
      <c r="D319" s="115">
        <f>VLOOKUP(A319,'cenník 2022'!A320:I804,4,0)</f>
        <v>100</v>
      </c>
      <c r="E319" s="39" t="str">
        <f>IF(VLOOKUP(A319,'cenník 2022'!A320:I804,5,0)=0,"",(VLOOKUP(A319,'cenník 2022'!A320:I804,5,0)))</f>
        <v/>
      </c>
      <c r="F319" s="26" t="str">
        <f>IF(VLOOKUP(A319,'cenník 2022'!A320:I804,6,0)=0,"",(VLOOKUP(A319,'cenník 2022'!A320:I804,6,0)))</f>
        <v/>
      </c>
      <c r="G319" s="23">
        <f>IF(VLOOKUP(A319,'cenník 2022'!A320:I804,7,0)=0,"",(VLOOKUP(A319,'cenník 2022'!A320:I804,7,0)))</f>
        <v>0.55387311380210535</v>
      </c>
      <c r="H319" s="24">
        <f>IF(VLOOKUP(A319,'cenník 2022'!A320:I804,8,0)=0,"",(VLOOKUP(A319,'cenník 2022'!A320:I804,8,0)))</f>
        <v>55.387311380210534</v>
      </c>
      <c r="I319" s="25">
        <f>IF(VLOOKUP(A319,'cenník 2022'!A320:I804,9,0)=0,"",(VLOOKUP(A319,'cenník 2022'!A320:I804,9,0)))</f>
        <v>66.464773656252632</v>
      </c>
    </row>
    <row r="320" spans="1:9">
      <c r="A320" s="27" t="s">
        <v>666</v>
      </c>
      <c r="B320" s="28" t="s">
        <v>667</v>
      </c>
      <c r="C320" s="35" t="s">
        <v>74</v>
      </c>
      <c r="D320" s="115">
        <f>VLOOKUP(A320,'cenník 2022'!A321:I805,4,0)</f>
        <v>100</v>
      </c>
      <c r="E320" s="39" t="str">
        <f>IF(VLOOKUP(A320,'cenník 2022'!A321:I805,5,0)=0,"",(VLOOKUP(A320,'cenník 2022'!A321:I805,5,0)))</f>
        <v/>
      </c>
      <c r="F320" s="26" t="str">
        <f>IF(VLOOKUP(A320,'cenník 2022'!A321:I805,6,0)=0,"",(VLOOKUP(A320,'cenník 2022'!A321:I805,6,0)))</f>
        <v/>
      </c>
      <c r="G320" s="23">
        <f>IF(VLOOKUP(A320,'cenník 2022'!A321:I805,7,0)=0,"",(VLOOKUP(A320,'cenník 2022'!A321:I805,7,0)))</f>
        <v>0.62149715676631589</v>
      </c>
      <c r="H320" s="24">
        <f>IF(VLOOKUP(A320,'cenník 2022'!A321:I805,8,0)=0,"",(VLOOKUP(A320,'cenník 2022'!A321:I805,8,0)))</f>
        <v>62.149715676631587</v>
      </c>
      <c r="I320" s="25">
        <f>IF(VLOOKUP(A320,'cenník 2022'!A321:I805,9,0)=0,"",(VLOOKUP(A320,'cenník 2022'!A321:I805,9,0)))</f>
        <v>74.579658811957898</v>
      </c>
    </row>
    <row r="321" spans="1:9">
      <c r="A321" s="27" t="s">
        <v>668</v>
      </c>
      <c r="B321" s="28" t="s">
        <v>669</v>
      </c>
      <c r="C321" s="35" t="s">
        <v>74</v>
      </c>
      <c r="D321" s="115">
        <f>VLOOKUP(A321,'cenník 2022'!A322:I806,4,0)</f>
        <v>100</v>
      </c>
      <c r="E321" s="39" t="str">
        <f>IF(VLOOKUP(A321,'cenník 2022'!A322:I806,5,0)=0,"",(VLOOKUP(A321,'cenník 2022'!A322:I806,5,0)))</f>
        <v/>
      </c>
      <c r="F321" s="26" t="str">
        <f>IF(VLOOKUP(A321,'cenník 2022'!A322:I806,6,0)=0,"",(VLOOKUP(A321,'cenník 2022'!A322:I806,6,0)))</f>
        <v/>
      </c>
      <c r="G321" s="23">
        <f>IF(VLOOKUP(A321,'cenník 2022'!A322:I806,7,0)=0,"",(VLOOKUP(A321,'cenník 2022'!A322:I806,7,0)))</f>
        <v>0.73420389504000028</v>
      </c>
      <c r="H321" s="24">
        <f>IF(VLOOKUP(A321,'cenník 2022'!A322:I806,8,0)=0,"",(VLOOKUP(A321,'cenník 2022'!A322:I806,8,0)))</f>
        <v>73.420389504000028</v>
      </c>
      <c r="I321" s="25">
        <f>IF(VLOOKUP(A321,'cenník 2022'!A322:I806,9,0)=0,"",(VLOOKUP(A321,'cenník 2022'!A322:I806,9,0)))</f>
        <v>88.104467404800033</v>
      </c>
    </row>
    <row r="322" spans="1:9">
      <c r="A322" s="27" t="s">
        <v>670</v>
      </c>
      <c r="B322" s="28" t="s">
        <v>671</v>
      </c>
      <c r="C322" s="35" t="s">
        <v>74</v>
      </c>
      <c r="D322" s="115">
        <f>VLOOKUP(A322,'cenník 2022'!A323:I807,4,0)</f>
        <v>100</v>
      </c>
      <c r="E322" s="39" t="str">
        <f>IF(VLOOKUP(A322,'cenník 2022'!A323:I807,5,0)=0,"",(VLOOKUP(A322,'cenník 2022'!A323:I807,5,0)))</f>
        <v/>
      </c>
      <c r="F322" s="26" t="str">
        <f>IF(VLOOKUP(A322,'cenník 2022'!A323:I807,6,0)=0,"",(VLOOKUP(A322,'cenník 2022'!A323:I807,6,0)))</f>
        <v/>
      </c>
      <c r="G322" s="23">
        <f>IF(VLOOKUP(A322,'cenník 2022'!A323:I807,7,0)=0,"",(VLOOKUP(A322,'cenník 2022'!A323:I807,7,0)))</f>
        <v>0.80504813052631574</v>
      </c>
      <c r="H322" s="24">
        <f>IF(VLOOKUP(A322,'cenník 2022'!A323:I807,8,0)=0,"",(VLOOKUP(A322,'cenník 2022'!A323:I807,8,0)))</f>
        <v>80.504813052631576</v>
      </c>
      <c r="I322" s="25">
        <f>IF(VLOOKUP(A322,'cenník 2022'!A323:I807,9,0)=0,"",(VLOOKUP(A322,'cenník 2022'!A323:I807,9,0)))</f>
        <v>96.605775663157885</v>
      </c>
    </row>
    <row r="323" spans="1:9">
      <c r="A323" s="27" t="s">
        <v>672</v>
      </c>
      <c r="B323" s="28" t="s">
        <v>673</v>
      </c>
      <c r="C323" s="35" t="s">
        <v>74</v>
      </c>
      <c r="D323" s="115">
        <f>VLOOKUP(A323,'cenník 2022'!A324:I808,4,0)</f>
        <v>100</v>
      </c>
      <c r="E323" s="39" t="str">
        <f>IF(VLOOKUP(A323,'cenník 2022'!A324:I808,5,0)=0,"",(VLOOKUP(A323,'cenník 2022'!A324:I808,5,0)))</f>
        <v/>
      </c>
      <c r="F323" s="26" t="str">
        <f>IF(VLOOKUP(A323,'cenník 2022'!A324:I808,6,0)=0,"",(VLOOKUP(A323,'cenník 2022'!A324:I808,6,0)))</f>
        <v/>
      </c>
      <c r="G323" s="23">
        <f>IF(VLOOKUP(A323,'cenník 2022'!A324:I808,7,0)=0,"",(VLOOKUP(A323,'cenník 2022'!A324:I808,7,0)))</f>
        <v>0.86945198096842136</v>
      </c>
      <c r="H323" s="24">
        <f>IF(VLOOKUP(A323,'cenník 2022'!A324:I808,8,0)=0,"",(VLOOKUP(A323,'cenník 2022'!A324:I808,8,0)))</f>
        <v>86.945198096842134</v>
      </c>
      <c r="I323" s="25">
        <f>IF(VLOOKUP(A323,'cenník 2022'!A324:I808,9,0)=0,"",(VLOOKUP(A323,'cenník 2022'!A324:I808,9,0)))</f>
        <v>104.33423771621055</v>
      </c>
    </row>
    <row r="324" spans="1:9">
      <c r="A324" s="27" t="s">
        <v>674</v>
      </c>
      <c r="B324" s="28" t="s">
        <v>675</v>
      </c>
      <c r="C324" s="35" t="s">
        <v>74</v>
      </c>
      <c r="D324" s="115">
        <f>VLOOKUP(A324,'cenník 2022'!A325:I809,4,0)</f>
        <v>100</v>
      </c>
      <c r="E324" s="39" t="str">
        <f>IF(VLOOKUP(A324,'cenník 2022'!A325:I809,5,0)=0,"",(VLOOKUP(A324,'cenník 2022'!A325:I809,5,0)))</f>
        <v/>
      </c>
      <c r="F324" s="26" t="str">
        <f>IF(VLOOKUP(A324,'cenník 2022'!A325:I809,6,0)=0,"",(VLOOKUP(A324,'cenník 2022'!A325:I809,6,0)))</f>
        <v/>
      </c>
      <c r="G324" s="23">
        <f>IF(VLOOKUP(A324,'cenník 2022'!A325:I809,7,0)=0,"",(VLOOKUP(A324,'cenník 2022'!A325:I809,7,0)))</f>
        <v>0.5258541190736844</v>
      </c>
      <c r="H324" s="24">
        <f>IF(VLOOKUP(A324,'cenník 2022'!A325:I809,8,0)=0,"",(VLOOKUP(A324,'cenník 2022'!A325:I809,8,0)))</f>
        <v>52.585411907368439</v>
      </c>
      <c r="I324" s="25">
        <f>IF(VLOOKUP(A324,'cenník 2022'!A325:I809,9,0)=0,"",(VLOOKUP(A324,'cenník 2022'!A325:I809,9,0)))</f>
        <v>63.102494288842124</v>
      </c>
    </row>
    <row r="325" spans="1:9">
      <c r="A325" s="27" t="s">
        <v>676</v>
      </c>
      <c r="B325" s="28" t="s">
        <v>677</v>
      </c>
      <c r="C325" s="35" t="s">
        <v>74</v>
      </c>
      <c r="D325" s="115">
        <f>VLOOKUP(A325,'cenník 2022'!A326:I810,4,0)</f>
        <v>100</v>
      </c>
      <c r="E325" s="39" t="str">
        <f>IF(VLOOKUP(A325,'cenník 2022'!A326:I810,5,0)=0,"",(VLOOKUP(A325,'cenník 2022'!A326:I810,5,0)))</f>
        <v/>
      </c>
      <c r="F325" s="26" t="str">
        <f>IF(VLOOKUP(A325,'cenník 2022'!A326:I810,6,0)=0,"",(VLOOKUP(A325,'cenník 2022'!A326:I810,6,0)))</f>
        <v/>
      </c>
      <c r="G325" s="23">
        <f>IF(VLOOKUP(A325,'cenník 2022'!A326:I810,7,0)=0,"",(VLOOKUP(A325,'cenník 2022'!A326:I810,7,0)))</f>
        <v>0.60552898560000001</v>
      </c>
      <c r="H325" s="24">
        <f>IF(VLOOKUP(A325,'cenník 2022'!A326:I810,8,0)=0,"",(VLOOKUP(A325,'cenník 2022'!A326:I810,8,0)))</f>
        <v>60.552898560000003</v>
      </c>
      <c r="I325" s="25">
        <f>IF(VLOOKUP(A325,'cenník 2022'!A326:I810,9,0)=0,"",(VLOOKUP(A325,'cenník 2022'!A326:I810,9,0)))</f>
        <v>72.663478272000006</v>
      </c>
    </row>
    <row r="326" spans="1:9">
      <c r="A326" s="27" t="s">
        <v>678</v>
      </c>
      <c r="B326" s="28" t="s">
        <v>679</v>
      </c>
      <c r="C326" s="35" t="s">
        <v>74</v>
      </c>
      <c r="D326" s="115">
        <f>VLOOKUP(A326,'cenník 2022'!A327:I811,4,0)</f>
        <v>100</v>
      </c>
      <c r="E326" s="39" t="str">
        <f>IF(VLOOKUP(A326,'cenník 2022'!A327:I811,5,0)=0,"",(VLOOKUP(A326,'cenník 2022'!A327:I811,5,0)))</f>
        <v/>
      </c>
      <c r="F326" s="26" t="str">
        <f>IF(VLOOKUP(A326,'cenník 2022'!A327:I811,6,0)=0,"",(VLOOKUP(A326,'cenník 2022'!A327:I811,6,0)))</f>
        <v/>
      </c>
      <c r="G326" s="23">
        <f>IF(VLOOKUP(A326,'cenník 2022'!A327:I811,7,0)=0,"",(VLOOKUP(A326,'cenník 2022'!A327:I811,7,0)))</f>
        <v>0.73938276136421055</v>
      </c>
      <c r="H326" s="24">
        <f>IF(VLOOKUP(A326,'cenník 2022'!A327:I811,8,0)=0,"",(VLOOKUP(A326,'cenník 2022'!A327:I811,8,0)))</f>
        <v>73.938276136421052</v>
      </c>
      <c r="I326" s="25">
        <f>IF(VLOOKUP(A326,'cenník 2022'!A327:I811,9,0)=0,"",(VLOOKUP(A326,'cenník 2022'!A327:I811,9,0)))</f>
        <v>88.725931363705257</v>
      </c>
    </row>
    <row r="327" spans="1:9">
      <c r="A327" s="27" t="s">
        <v>680</v>
      </c>
      <c r="B327" s="28" t="s">
        <v>681</v>
      </c>
      <c r="C327" s="35" t="s">
        <v>74</v>
      </c>
      <c r="D327" s="115">
        <f>VLOOKUP(A327,'cenník 2022'!A328:I812,4,0)</f>
        <v>100</v>
      </c>
      <c r="E327" s="39" t="str">
        <f>IF(VLOOKUP(A327,'cenník 2022'!A328:I812,5,0)=0,"",(VLOOKUP(A327,'cenník 2022'!A328:I812,5,0)))</f>
        <v/>
      </c>
      <c r="F327" s="26" t="str">
        <f>IF(VLOOKUP(A327,'cenník 2022'!A328:I812,6,0)=0,"",(VLOOKUP(A327,'cenník 2022'!A328:I812,6,0)))</f>
        <v/>
      </c>
      <c r="G327" s="23">
        <f>IF(VLOOKUP(A327,'cenník 2022'!A328:I812,7,0)=0,"",(VLOOKUP(A327,'cenník 2022'!A328:I812,7,0)))</f>
        <v>0.84136659051789475</v>
      </c>
      <c r="H327" s="24">
        <f>IF(VLOOKUP(A327,'cenník 2022'!A328:I812,8,0)=0,"",(VLOOKUP(A327,'cenník 2022'!A328:I812,8,0)))</f>
        <v>84.136659051789479</v>
      </c>
      <c r="I327" s="25">
        <f>IF(VLOOKUP(A327,'cenník 2022'!A328:I812,9,0)=0,"",(VLOOKUP(A327,'cenník 2022'!A328:I812,9,0)))</f>
        <v>100.96399086214737</v>
      </c>
    </row>
    <row r="328" spans="1:9">
      <c r="A328" s="27" t="s">
        <v>682</v>
      </c>
      <c r="B328" s="28" t="s">
        <v>683</v>
      </c>
      <c r="C328" s="35" t="s">
        <v>74</v>
      </c>
      <c r="D328" s="115">
        <f>VLOOKUP(A328,'cenník 2022'!A329:I813,4,0)</f>
        <v>100</v>
      </c>
      <c r="E328" s="39" t="str">
        <f>IF(VLOOKUP(A328,'cenník 2022'!A329:I813,5,0)=0,"",(VLOOKUP(A328,'cenník 2022'!A329:I813,5,0)))</f>
        <v/>
      </c>
      <c r="F328" s="26" t="str">
        <f>IF(VLOOKUP(A328,'cenník 2022'!A329:I813,6,0)=0,"",(VLOOKUP(A328,'cenník 2022'!A329:I813,6,0)))</f>
        <v/>
      </c>
      <c r="G328" s="23">
        <f>IF(VLOOKUP(A328,'cenník 2022'!A329:I813,7,0)=0,"",(VLOOKUP(A328,'cenník 2022'!A329:I813,7,0)))</f>
        <v>1.0293992755200001</v>
      </c>
      <c r="H328" s="24">
        <f>IF(VLOOKUP(A328,'cenník 2022'!A329:I813,8,0)=0,"",(VLOOKUP(A328,'cenník 2022'!A329:I813,8,0)))</f>
        <v>102.93992755200001</v>
      </c>
      <c r="I328" s="25">
        <f>IF(VLOOKUP(A328,'cenník 2022'!A329:I813,9,0)=0,"",(VLOOKUP(A328,'cenník 2022'!A329:I813,9,0)))</f>
        <v>123.52791306240002</v>
      </c>
    </row>
    <row r="329" spans="1:9">
      <c r="A329" s="27" t="s">
        <v>684</v>
      </c>
      <c r="B329" s="28" t="s">
        <v>685</v>
      </c>
      <c r="C329" s="35" t="s">
        <v>74</v>
      </c>
      <c r="D329" s="115">
        <f>VLOOKUP(A329,'cenník 2022'!A330:I814,4,0)</f>
        <v>100</v>
      </c>
      <c r="E329" s="39" t="str">
        <f>IF(VLOOKUP(A329,'cenník 2022'!A330:I814,5,0)=0,"",(VLOOKUP(A329,'cenník 2022'!A330:I814,5,0)))</f>
        <v/>
      </c>
      <c r="F329" s="26" t="str">
        <f>IF(VLOOKUP(A329,'cenník 2022'!A330:I814,6,0)=0,"",(VLOOKUP(A329,'cenník 2022'!A330:I814,6,0)))</f>
        <v/>
      </c>
      <c r="G329" s="23">
        <f>IF(VLOOKUP(A329,'cenník 2022'!A330:I814,7,0)=0,"",(VLOOKUP(A329,'cenník 2022'!A330:I814,7,0)))</f>
        <v>1.1281961100126316</v>
      </c>
      <c r="H329" s="24">
        <f>IF(VLOOKUP(A329,'cenník 2022'!A330:I814,8,0)=0,"",(VLOOKUP(A329,'cenník 2022'!A330:I814,8,0)))</f>
        <v>112.81961100126317</v>
      </c>
      <c r="I329" s="25">
        <f>IF(VLOOKUP(A329,'cenník 2022'!A330:I814,9,0)=0,"",(VLOOKUP(A329,'cenník 2022'!A330:I814,9,0)))</f>
        <v>135.3835332015158</v>
      </c>
    </row>
    <row r="330" spans="1:9">
      <c r="A330" s="27" t="s">
        <v>686</v>
      </c>
      <c r="B330" s="28" t="s">
        <v>687</v>
      </c>
      <c r="C330" s="35" t="s">
        <v>74</v>
      </c>
      <c r="D330" s="115">
        <f>VLOOKUP(A330,'cenník 2022'!A331:I815,4,0)</f>
        <v>100</v>
      </c>
      <c r="E330" s="39" t="str">
        <f>IF(VLOOKUP(A330,'cenník 2022'!A331:I815,5,0)=0,"",(VLOOKUP(A330,'cenník 2022'!A331:I815,5,0)))</f>
        <v/>
      </c>
      <c r="F330" s="26" t="str">
        <f>IF(VLOOKUP(A330,'cenník 2022'!A331:I815,6,0)=0,"",(VLOOKUP(A330,'cenník 2022'!A331:I815,6,0)))</f>
        <v/>
      </c>
      <c r="G330" s="23">
        <f>IF(VLOOKUP(A330,'cenník 2022'!A331:I815,7,0)=0,"",(VLOOKUP(A330,'cenník 2022'!A331:I815,7,0)))</f>
        <v>1.2110579712</v>
      </c>
      <c r="H330" s="24">
        <f>IF(VLOOKUP(A330,'cenník 2022'!A331:I815,8,0)=0,"",(VLOOKUP(A330,'cenník 2022'!A331:I815,8,0)))</f>
        <v>121.10579712000001</v>
      </c>
      <c r="I330" s="25">
        <f>IF(VLOOKUP(A330,'cenník 2022'!A331:I815,9,0)=0,"",(VLOOKUP(A330,'cenník 2022'!A331:I815,9,0)))</f>
        <v>145.32695654400001</v>
      </c>
    </row>
    <row r="331" spans="1:9">
      <c r="A331" s="27" t="s">
        <v>688</v>
      </c>
      <c r="B331" s="28" t="s">
        <v>689</v>
      </c>
      <c r="C331" s="35" t="s">
        <v>74</v>
      </c>
      <c r="D331" s="115">
        <f>VLOOKUP(A331,'cenník 2022'!A332:I816,4,0)</f>
        <v>100</v>
      </c>
      <c r="E331" s="39" t="str">
        <f>IF(VLOOKUP(A331,'cenník 2022'!A332:I816,5,0)=0,"",(VLOOKUP(A331,'cenník 2022'!A332:I816,5,0)))</f>
        <v/>
      </c>
      <c r="F331" s="26" t="str">
        <f>IF(VLOOKUP(A331,'cenník 2022'!A332:I816,6,0)=0,"",(VLOOKUP(A331,'cenník 2022'!A332:I816,6,0)))</f>
        <v/>
      </c>
      <c r="G331" s="23">
        <f>IF(VLOOKUP(A331,'cenník 2022'!A332:I816,7,0)=0,"",(VLOOKUP(A331,'cenník 2022'!A332:I816,7,0)))</f>
        <v>1.3544727309473685</v>
      </c>
      <c r="H331" s="24">
        <f>IF(VLOOKUP(A331,'cenník 2022'!A332:I816,8,0)=0,"",(VLOOKUP(A331,'cenník 2022'!A332:I816,8,0)))</f>
        <v>135.44727309473686</v>
      </c>
      <c r="I331" s="25">
        <f>IF(VLOOKUP(A331,'cenník 2022'!A332:I816,9,0)=0,"",(VLOOKUP(A331,'cenník 2022'!A332:I816,9,0)))</f>
        <v>162.53672771368423</v>
      </c>
    </row>
    <row r="332" spans="1:9">
      <c r="A332" s="27" t="s">
        <v>690</v>
      </c>
      <c r="B332" s="28" t="s">
        <v>691</v>
      </c>
      <c r="C332" s="35" t="s">
        <v>74</v>
      </c>
      <c r="D332" s="115">
        <f>VLOOKUP(A332,'cenník 2022'!A333:I817,4,0)</f>
        <v>100</v>
      </c>
      <c r="E332" s="39" t="str">
        <f>IF(VLOOKUP(A332,'cenník 2022'!A333:I817,5,0)=0,"",(VLOOKUP(A332,'cenník 2022'!A333:I817,5,0)))</f>
        <v/>
      </c>
      <c r="F332" s="26" t="str">
        <f>IF(VLOOKUP(A332,'cenník 2022'!A333:I817,6,0)=0,"",(VLOOKUP(A332,'cenník 2022'!A333:I817,6,0)))</f>
        <v/>
      </c>
      <c r="G332" s="23">
        <f>IF(VLOOKUP(A332,'cenník 2022'!A333:I817,7,0)=0,"",(VLOOKUP(A332,'cenník 2022'!A333:I817,7,0)))</f>
        <v>1.5807493518821054</v>
      </c>
      <c r="H332" s="24">
        <f>IF(VLOOKUP(A332,'cenník 2022'!A333:I817,8,0)=0,"",(VLOOKUP(A332,'cenník 2022'!A333:I817,8,0)))</f>
        <v>158.07493518821053</v>
      </c>
      <c r="I332" s="25">
        <f>IF(VLOOKUP(A332,'cenník 2022'!A333:I817,9,0)=0,"",(VLOOKUP(A332,'cenník 2022'!A333:I817,9,0)))</f>
        <v>189.68992222585263</v>
      </c>
    </row>
    <row r="333" spans="1:9">
      <c r="A333" s="27" t="s">
        <v>692</v>
      </c>
      <c r="B333" s="28" t="s">
        <v>693</v>
      </c>
      <c r="C333" s="35" t="s">
        <v>74</v>
      </c>
      <c r="D333" s="115">
        <f>VLOOKUP(A333,'cenník 2022'!A334:I818,4,0)</f>
        <v>100</v>
      </c>
      <c r="E333" s="39" t="str">
        <f>IF(VLOOKUP(A333,'cenník 2022'!A334:I818,5,0)=0,"",(VLOOKUP(A333,'cenník 2022'!A334:I818,5,0)))</f>
        <v/>
      </c>
      <c r="F333" s="26" t="str">
        <f>IF(VLOOKUP(A333,'cenník 2022'!A334:I818,6,0)=0,"",(VLOOKUP(A333,'cenník 2022'!A334:I818,6,0)))</f>
        <v/>
      </c>
      <c r="G333" s="23">
        <f>IF(VLOOKUP(A333,'cenník 2022'!A334:I818,7,0)=0,"",(VLOOKUP(A333,'cenník 2022'!A334:I818,7,0)))</f>
        <v>1.7528470635789473</v>
      </c>
      <c r="H333" s="24">
        <f>IF(VLOOKUP(A333,'cenník 2022'!A334:I818,8,0)=0,"",(VLOOKUP(A333,'cenník 2022'!A334:I818,8,0)))</f>
        <v>175.28470635789472</v>
      </c>
      <c r="I333" s="25">
        <f>IF(VLOOKUP(A333,'cenník 2022'!A334:I818,9,0)=0,"",(VLOOKUP(A333,'cenník 2022'!A334:I818,9,0)))</f>
        <v>210.34164762947367</v>
      </c>
    </row>
    <row r="334" spans="1:9">
      <c r="A334" s="27" t="s">
        <v>694</v>
      </c>
      <c r="B334" s="28" t="s">
        <v>828</v>
      </c>
      <c r="C334" s="35" t="s">
        <v>74</v>
      </c>
      <c r="D334" s="115">
        <f>VLOOKUP(A334,'cenník 2022'!A335:I819,4,0)</f>
        <v>100</v>
      </c>
      <c r="E334" s="39" t="str">
        <f>IF(VLOOKUP(A334,'cenník 2022'!A335:I819,5,0)=0,"",(VLOOKUP(A334,'cenník 2022'!A335:I819,5,0)))</f>
        <v/>
      </c>
      <c r="F334" s="26" t="str">
        <f>IF(VLOOKUP(A334,'cenník 2022'!A335:I819,6,0)=0,"",(VLOOKUP(A334,'cenník 2022'!A335:I819,6,0)))</f>
        <v/>
      </c>
      <c r="G334" s="23">
        <f>IF(VLOOKUP(A334,'cenník 2022'!A335:I819,7,0)=0,"",(VLOOKUP(A334,'cenník 2022'!A335:I819,7,0)))</f>
        <v>2.2228133052631582</v>
      </c>
      <c r="H334" s="24">
        <f>IF(VLOOKUP(A334,'cenník 2022'!A335:I819,8,0)=0,"",(VLOOKUP(A334,'cenník 2022'!A335:I819,8,0)))</f>
        <v>222.28133052631583</v>
      </c>
      <c r="I334" s="25">
        <f>IF(VLOOKUP(A334,'cenník 2022'!A335:I819,9,0)=0,"",(VLOOKUP(A334,'cenník 2022'!A335:I819,9,0)))</f>
        <v>266.73759663157898</v>
      </c>
    </row>
    <row r="335" spans="1:9">
      <c r="A335" s="27" t="s">
        <v>695</v>
      </c>
      <c r="B335" s="28" t="s">
        <v>829</v>
      </c>
      <c r="C335" s="35" t="s">
        <v>74</v>
      </c>
      <c r="D335" s="115">
        <f>VLOOKUP(A335,'cenník 2022'!A336:I820,4,0)</f>
        <v>100</v>
      </c>
      <c r="E335" s="39" t="str">
        <f>IF(VLOOKUP(A335,'cenník 2022'!A336:I820,5,0)=0,"",(VLOOKUP(A335,'cenník 2022'!A336:I820,5,0)))</f>
        <v/>
      </c>
      <c r="F335" s="26" t="str">
        <f>IF(VLOOKUP(A335,'cenník 2022'!A336:I820,6,0)=0,"",(VLOOKUP(A335,'cenník 2022'!A336:I820,6,0)))</f>
        <v/>
      </c>
      <c r="G335" s="23">
        <f>IF(VLOOKUP(A335,'cenník 2022'!A336:I820,7,0)=0,"",(VLOOKUP(A335,'cenník 2022'!A336:I820,7,0)))</f>
        <v>2.5735559242105266</v>
      </c>
      <c r="H335" s="24">
        <f>IF(VLOOKUP(A335,'cenník 2022'!A336:I820,8,0)=0,"",(VLOOKUP(A335,'cenník 2022'!A336:I820,8,0)))</f>
        <v>257.35559242105268</v>
      </c>
      <c r="I335" s="25">
        <f>IF(VLOOKUP(A335,'cenník 2022'!A336:I820,9,0)=0,"",(VLOOKUP(A335,'cenník 2022'!A336:I820,9,0)))</f>
        <v>308.82671090526321</v>
      </c>
    </row>
    <row r="336" spans="1:9">
      <c r="A336" s="27" t="s">
        <v>696</v>
      </c>
      <c r="B336" s="28" t="s">
        <v>697</v>
      </c>
      <c r="C336" s="35" t="s">
        <v>74</v>
      </c>
      <c r="D336" s="115">
        <f>VLOOKUP(A336,'cenník 2022'!A337:I821,4,0)</f>
        <v>100</v>
      </c>
      <c r="E336" s="39" t="str">
        <f>IF(VLOOKUP(A336,'cenník 2022'!A337:I821,5,0)=0,"",(VLOOKUP(A336,'cenník 2022'!A337:I821,5,0)))</f>
        <v/>
      </c>
      <c r="F336" s="26" t="str">
        <f>IF(VLOOKUP(A336,'cenník 2022'!A337:I821,6,0)=0,"",(VLOOKUP(A336,'cenník 2022'!A337:I821,6,0)))</f>
        <v/>
      </c>
      <c r="G336" s="23">
        <f>IF(VLOOKUP(A336,'cenník 2022'!A337:I821,7,0)=0,"",(VLOOKUP(A336,'cenník 2022'!A337:I821,7,0)))</f>
        <v>2.876666829473685</v>
      </c>
      <c r="H336" s="24">
        <f>IF(VLOOKUP(A336,'cenník 2022'!A337:I821,8,0)=0,"",(VLOOKUP(A336,'cenník 2022'!A337:I821,8,0)))</f>
        <v>287.66668294736849</v>
      </c>
      <c r="I336" s="25">
        <f>IF(VLOOKUP(A336,'cenník 2022'!A337:I821,9,0)=0,"",(VLOOKUP(A336,'cenník 2022'!A337:I821,9,0)))</f>
        <v>345.20001953684215</v>
      </c>
    </row>
    <row r="337" spans="1:9">
      <c r="A337" s="27" t="s">
        <v>698</v>
      </c>
      <c r="B337" s="28" t="s">
        <v>830</v>
      </c>
      <c r="C337" s="35" t="s">
        <v>74</v>
      </c>
      <c r="D337" s="115">
        <f>VLOOKUP(A337,'cenník 2022'!A338:I822,4,0)</f>
        <v>100</v>
      </c>
      <c r="E337" s="39" t="str">
        <f>IF(VLOOKUP(A337,'cenník 2022'!A338:I822,5,0)=0,"",(VLOOKUP(A337,'cenník 2022'!A338:I822,5,0)))</f>
        <v/>
      </c>
      <c r="F337" s="26" t="str">
        <f>IF(VLOOKUP(A337,'cenník 2022'!A338:I822,6,0)=0,"",(VLOOKUP(A337,'cenník 2022'!A338:I822,6,0)))</f>
        <v/>
      </c>
      <c r="G337" s="23">
        <f>IF(VLOOKUP(A337,'cenník 2022'!A338:I822,7,0)=0,"",(VLOOKUP(A337,'cenník 2022'!A338:I822,7,0)))</f>
        <v>3.1869946610526325</v>
      </c>
      <c r="H337" s="24">
        <f>IF(VLOOKUP(A337,'cenník 2022'!A338:I822,8,0)=0,"",(VLOOKUP(A337,'cenník 2022'!A338:I822,8,0)))</f>
        <v>318.69946610526324</v>
      </c>
      <c r="I337" s="25">
        <f>IF(VLOOKUP(A337,'cenník 2022'!A338:I822,9,0)=0,"",(VLOOKUP(A337,'cenník 2022'!A338:I822,9,0)))</f>
        <v>382.43935932631587</v>
      </c>
    </row>
    <row r="338" spans="1:9">
      <c r="A338" s="27" t="s">
        <v>699</v>
      </c>
      <c r="B338" s="28" t="s">
        <v>831</v>
      </c>
      <c r="C338" s="35" t="s">
        <v>74</v>
      </c>
      <c r="D338" s="115">
        <f>VLOOKUP(A338,'cenník 2022'!A339:I823,4,0)</f>
        <v>100</v>
      </c>
      <c r="E338" s="39" t="str">
        <f>IF(VLOOKUP(A338,'cenník 2022'!A339:I823,5,0)=0,"",(VLOOKUP(A338,'cenník 2022'!A339:I823,5,0)))</f>
        <v/>
      </c>
      <c r="F338" s="26" t="str">
        <f>IF(VLOOKUP(A338,'cenník 2022'!A339:I823,6,0)=0,"",(VLOOKUP(A338,'cenník 2022'!A339:I823,6,0)))</f>
        <v/>
      </c>
      <c r="G338" s="23">
        <f>IF(VLOOKUP(A338,'cenník 2022'!A339:I823,7,0)=0,"",(VLOOKUP(A338,'cenník 2022'!A339:I823,7,0)))</f>
        <v>3.4352569263157897</v>
      </c>
      <c r="H338" s="24">
        <f>IF(VLOOKUP(A338,'cenník 2022'!A339:I823,8,0)=0,"",(VLOOKUP(A338,'cenník 2022'!A339:I823,8,0)))</f>
        <v>343.52569263157898</v>
      </c>
      <c r="I338" s="25">
        <f>IF(VLOOKUP(A338,'cenník 2022'!A339:I823,9,0)=0,"",(VLOOKUP(A338,'cenník 2022'!A339:I823,9,0)))</f>
        <v>412.23083115789478</v>
      </c>
    </row>
    <row r="339" spans="1:9">
      <c r="A339" s="27" t="s">
        <v>700</v>
      </c>
      <c r="B339" s="28" t="s">
        <v>832</v>
      </c>
      <c r="C339" s="35" t="s">
        <v>74</v>
      </c>
      <c r="D339" s="115">
        <f>VLOOKUP(A339,'cenník 2022'!A340:I824,4,0)</f>
        <v>100</v>
      </c>
      <c r="E339" s="39" t="str">
        <f>IF(VLOOKUP(A339,'cenník 2022'!A340:I824,5,0)=0,"",(VLOOKUP(A339,'cenník 2022'!A340:I824,5,0)))</f>
        <v/>
      </c>
      <c r="F339" s="26" t="str">
        <f>IF(VLOOKUP(A339,'cenník 2022'!A340:I824,6,0)=0,"",(VLOOKUP(A339,'cenník 2022'!A340:I824,6,0)))</f>
        <v/>
      </c>
      <c r="G339" s="23">
        <f>IF(VLOOKUP(A339,'cenník 2022'!A340:I824,7,0)=0,"",(VLOOKUP(A339,'cenník 2022'!A340:I824,7,0)))</f>
        <v>3.8243935932631583</v>
      </c>
      <c r="H339" s="24">
        <f>IF(VLOOKUP(A339,'cenník 2022'!A340:I824,8,0)=0,"",(VLOOKUP(A339,'cenník 2022'!A340:I824,8,0)))</f>
        <v>382.43935932631581</v>
      </c>
      <c r="I339" s="25">
        <f>IF(VLOOKUP(A339,'cenník 2022'!A340:I824,9,0)=0,"",(VLOOKUP(A339,'cenník 2022'!A340:I824,9,0)))</f>
        <v>458.92723119157898</v>
      </c>
    </row>
    <row r="340" spans="1:9">
      <c r="A340" s="27" t="s">
        <v>701</v>
      </c>
      <c r="B340" s="28" t="s">
        <v>833</v>
      </c>
      <c r="C340" s="35" t="s">
        <v>74</v>
      </c>
      <c r="D340" s="115">
        <f>VLOOKUP(A340,'cenník 2022'!A341:I825,4,0)</f>
        <v>100</v>
      </c>
      <c r="E340" s="39" t="str">
        <f>IF(VLOOKUP(A340,'cenník 2022'!A341:I825,5,0)=0,"",(VLOOKUP(A340,'cenník 2022'!A341:I825,5,0)))</f>
        <v/>
      </c>
      <c r="F340" s="26" t="str">
        <f>IF(VLOOKUP(A340,'cenník 2022'!A341:I825,6,0)=0,"",(VLOOKUP(A340,'cenník 2022'!A341:I825,6,0)))</f>
        <v/>
      </c>
      <c r="G340" s="23">
        <f>IF(VLOOKUP(A340,'cenník 2022'!A341:I825,7,0)=0,"",(VLOOKUP(A340,'cenník 2022'!A341:I825,7,0)))</f>
        <v>3.9765264000000009</v>
      </c>
      <c r="H340" s="24">
        <f>IF(VLOOKUP(A340,'cenník 2022'!A341:I825,8,0)=0,"",(VLOOKUP(A340,'cenník 2022'!A341:I825,8,0)))</f>
        <v>397.65264000000008</v>
      </c>
      <c r="I340" s="25">
        <f>IF(VLOOKUP(A340,'cenník 2022'!A341:I825,9,0)=0,"",(VLOOKUP(A340,'cenník 2022'!A341:I825,9,0)))</f>
        <v>477.18316800000008</v>
      </c>
    </row>
    <row r="341" spans="1:9">
      <c r="A341" s="27" t="s">
        <v>702</v>
      </c>
      <c r="B341" s="28" t="s">
        <v>834</v>
      </c>
      <c r="C341" s="35" t="s">
        <v>74</v>
      </c>
      <c r="D341" s="115">
        <f>VLOOKUP(A341,'cenník 2022'!A342:I826,4,0)</f>
        <v>100</v>
      </c>
      <c r="E341" s="39" t="str">
        <f>IF(VLOOKUP(A341,'cenník 2022'!A342:I826,5,0)=0,"",(VLOOKUP(A341,'cenník 2022'!A342:I826,5,0)))</f>
        <v/>
      </c>
      <c r="F341" s="26" t="str">
        <f>IF(VLOOKUP(A341,'cenník 2022'!A342:I826,6,0)=0,"",(VLOOKUP(A341,'cenník 2022'!A342:I826,6,0)))</f>
        <v/>
      </c>
      <c r="G341" s="23">
        <f>IF(VLOOKUP(A341,'cenník 2022'!A342:I826,7,0)=0,"",(VLOOKUP(A341,'cenník 2022'!A342:I826,7,0)))</f>
        <v>4.2825240757894738</v>
      </c>
      <c r="H341" s="24">
        <f>IF(VLOOKUP(A341,'cenník 2022'!A342:I826,8,0)=0,"",(VLOOKUP(A341,'cenník 2022'!A342:I826,8,0)))</f>
        <v>428.25240757894738</v>
      </c>
      <c r="I341" s="25">
        <f>IF(VLOOKUP(A341,'cenník 2022'!A342:I826,9,0)=0,"",(VLOOKUP(A341,'cenník 2022'!A342:I826,9,0)))</f>
        <v>513.90288909473679</v>
      </c>
    </row>
    <row r="342" spans="1:9">
      <c r="A342" s="27" t="s">
        <v>703</v>
      </c>
      <c r="B342" s="28" t="s">
        <v>704</v>
      </c>
      <c r="C342" s="35" t="s">
        <v>74</v>
      </c>
      <c r="D342" s="115">
        <f>VLOOKUP(A342,'cenník 2022'!A343:I827,4,0)</f>
        <v>100</v>
      </c>
      <c r="E342" s="39" t="str">
        <f>IF(VLOOKUP(A342,'cenník 2022'!A343:I827,5,0)=0,"",(VLOOKUP(A342,'cenník 2022'!A343:I827,5,0)))</f>
        <v/>
      </c>
      <c r="F342" s="26" t="str">
        <f>IF(VLOOKUP(A342,'cenník 2022'!A343:I827,6,0)=0,"",(VLOOKUP(A342,'cenník 2022'!A343:I827,6,0)))</f>
        <v/>
      </c>
      <c r="G342" s="23">
        <f>IF(VLOOKUP(A342,'cenník 2022'!A343:I827,7,0)=0,"",(VLOOKUP(A342,'cenník 2022'!A343:I827,7,0)))</f>
        <v>0.1897020631578947</v>
      </c>
      <c r="H342" s="24">
        <f>IF(VLOOKUP(A342,'cenník 2022'!A343:I827,8,0)=0,"",(VLOOKUP(A342,'cenník 2022'!A343:I827,8,0)))</f>
        <v>18.970206315789468</v>
      </c>
      <c r="I342" s="25">
        <f>IF(VLOOKUP(A342,'cenník 2022'!A343:I827,9,0)=0,"",(VLOOKUP(A342,'cenník 2022'!A343:I827,9,0)))</f>
        <v>22.764247578947362</v>
      </c>
    </row>
    <row r="343" spans="1:9">
      <c r="A343" s="27" t="s">
        <v>705</v>
      </c>
      <c r="B343" s="28" t="s">
        <v>706</v>
      </c>
      <c r="C343" s="35" t="s">
        <v>74</v>
      </c>
      <c r="D343" s="115">
        <f>VLOOKUP(A343,'cenník 2022'!A344:I828,4,0)</f>
        <v>100</v>
      </c>
      <c r="E343" s="39" t="str">
        <f>IF(VLOOKUP(A343,'cenník 2022'!A344:I828,5,0)=0,"",(VLOOKUP(A343,'cenník 2022'!A344:I828,5,0)))</f>
        <v/>
      </c>
      <c r="F343" s="26" t="str">
        <f>IF(VLOOKUP(A343,'cenník 2022'!A344:I828,6,0)=0,"",(VLOOKUP(A343,'cenník 2022'!A344:I828,6,0)))</f>
        <v/>
      </c>
      <c r="G343" s="23">
        <f>IF(VLOOKUP(A343,'cenník 2022'!A344:I828,7,0)=0,"",(VLOOKUP(A343,'cenník 2022'!A344:I828,7,0)))</f>
        <v>0.10749783578947367</v>
      </c>
      <c r="H343" s="24">
        <f>IF(VLOOKUP(A343,'cenník 2022'!A344:I828,8,0)=0,"",(VLOOKUP(A343,'cenník 2022'!A344:I828,8,0)))</f>
        <v>10.749783578947367</v>
      </c>
      <c r="I343" s="25">
        <f>IF(VLOOKUP(A343,'cenník 2022'!A344:I828,9,0)=0,"",(VLOOKUP(A343,'cenník 2022'!A344:I828,9,0)))</f>
        <v>12.899740294736841</v>
      </c>
    </row>
    <row r="344" spans="1:9">
      <c r="A344" s="27" t="s">
        <v>707</v>
      </c>
      <c r="B344" s="28" t="s">
        <v>708</v>
      </c>
      <c r="C344" s="35" t="s">
        <v>74</v>
      </c>
      <c r="D344" s="115">
        <f>VLOOKUP(A344,'cenník 2022'!A345:I829,4,0)</f>
        <v>500</v>
      </c>
      <c r="E344" s="39" t="str">
        <f>IF(VLOOKUP(A344,'cenník 2022'!A345:I829,5,0)=0,"",(VLOOKUP(A344,'cenník 2022'!A345:I829,5,0)))</f>
        <v/>
      </c>
      <c r="F344" s="26" t="str">
        <f>IF(VLOOKUP(A344,'cenník 2022'!A345:I829,6,0)=0,"",(VLOOKUP(A344,'cenník 2022'!A345:I829,6,0)))</f>
        <v/>
      </c>
      <c r="G344" s="23">
        <f>IF(VLOOKUP(A344,'cenník 2022'!A345:I829,7,0)=0,"",(VLOOKUP(A344,'cenník 2022'!A345:I829,7,0)))</f>
        <v>3.3197861052631575E-2</v>
      </c>
      <c r="H344" s="24">
        <f>IF(VLOOKUP(A344,'cenník 2022'!A345:I829,8,0)=0,"",(VLOOKUP(A344,'cenník 2022'!A345:I829,8,0)))</f>
        <v>16.598930526315787</v>
      </c>
      <c r="I344" s="25">
        <f>IF(VLOOKUP(A344,'cenník 2022'!A345:I829,9,0)=0,"",(VLOOKUP(A344,'cenník 2022'!A345:I829,9,0)))</f>
        <v>19.918716631578942</v>
      </c>
    </row>
    <row r="345" spans="1:9">
      <c r="A345" s="27" t="s">
        <v>709</v>
      </c>
      <c r="B345" s="28" t="s">
        <v>710</v>
      </c>
      <c r="C345" s="35" t="s">
        <v>74</v>
      </c>
      <c r="D345" s="115">
        <f>VLOOKUP(A345,'cenník 2022'!A346:I830,4,0)</f>
        <v>100</v>
      </c>
      <c r="E345" s="39" t="str">
        <f>IF(VLOOKUP(A345,'cenník 2022'!A346:I830,5,0)=0,"",(VLOOKUP(A345,'cenník 2022'!A346:I830,5,0)))</f>
        <v/>
      </c>
      <c r="F345" s="26" t="str">
        <f>IF(VLOOKUP(A345,'cenník 2022'!A346:I830,6,0)=0,"",(VLOOKUP(A345,'cenník 2022'!A346:I830,6,0)))</f>
        <v/>
      </c>
      <c r="G345" s="23">
        <f>IF(VLOOKUP(A345,'cenník 2022'!A346:I830,7,0)=0,"",(VLOOKUP(A345,'cenník 2022'!A346:I830,7,0)))</f>
        <v>1.0255527225263157</v>
      </c>
      <c r="H345" s="24">
        <f>IF(VLOOKUP(A345,'cenník 2022'!A346:I830,8,0)=0,"",(VLOOKUP(A345,'cenník 2022'!A346:I830,8,0)))</f>
        <v>102.55527225263157</v>
      </c>
      <c r="I345" s="25">
        <f>IF(VLOOKUP(A345,'cenník 2022'!A346:I830,9,0)=0,"",(VLOOKUP(A345,'cenník 2022'!A346:I830,9,0)))</f>
        <v>123.06632670315787</v>
      </c>
    </row>
    <row r="346" spans="1:9">
      <c r="A346" s="27" t="s">
        <v>711</v>
      </c>
      <c r="B346" s="28" t="s">
        <v>712</v>
      </c>
      <c r="C346" s="35" t="s">
        <v>74</v>
      </c>
      <c r="D346" s="115">
        <f>VLOOKUP(A346,'cenník 2022'!A347:I831,4,0)</f>
        <v>100</v>
      </c>
      <c r="E346" s="39" t="str">
        <f>IF(VLOOKUP(A346,'cenník 2022'!A347:I831,5,0)=0,"",(VLOOKUP(A346,'cenník 2022'!A347:I831,5,0)))</f>
        <v/>
      </c>
      <c r="F346" s="26" t="str">
        <f>IF(VLOOKUP(A346,'cenník 2022'!A347:I831,6,0)=0,"",(VLOOKUP(A346,'cenník 2022'!A347:I831,6,0)))</f>
        <v/>
      </c>
      <c r="G346" s="23">
        <f>IF(VLOOKUP(A346,'cenník 2022'!A347:I831,7,0)=0,"",(VLOOKUP(A346,'cenník 2022'!A347:I831,7,0)))</f>
        <v>1.0836249229473685</v>
      </c>
      <c r="H346" s="24">
        <f>IF(VLOOKUP(A346,'cenník 2022'!A347:I831,8,0)=0,"",(VLOOKUP(A346,'cenník 2022'!A347:I831,8,0)))</f>
        <v>108.36249229473684</v>
      </c>
      <c r="I346" s="25">
        <f>IF(VLOOKUP(A346,'cenník 2022'!A347:I831,9,0)=0,"",(VLOOKUP(A346,'cenník 2022'!A347:I831,9,0)))</f>
        <v>130.03499075368421</v>
      </c>
    </row>
    <row r="347" spans="1:9">
      <c r="A347" s="27" t="s">
        <v>713</v>
      </c>
      <c r="B347" s="28" t="s">
        <v>714</v>
      </c>
      <c r="C347" s="35" t="s">
        <v>74</v>
      </c>
      <c r="D347" s="115">
        <f>VLOOKUP(A347,'cenník 2022'!A348:I832,4,0)</f>
        <v>100</v>
      </c>
      <c r="E347" s="39" t="str">
        <f>IF(VLOOKUP(A347,'cenník 2022'!A348:I832,5,0)=0,"",(VLOOKUP(A347,'cenník 2022'!A348:I832,5,0)))</f>
        <v/>
      </c>
      <c r="F347" s="26" t="str">
        <f>IF(VLOOKUP(A347,'cenník 2022'!A348:I832,6,0)=0,"",(VLOOKUP(A347,'cenník 2022'!A348:I832,6,0)))</f>
        <v/>
      </c>
      <c r="G347" s="23">
        <f>IF(VLOOKUP(A347,'cenník 2022'!A348:I832,7,0)=0,"",(VLOOKUP(A347,'cenník 2022'!A348:I832,7,0)))</f>
        <v>1.2157771536842108</v>
      </c>
      <c r="H347" s="24">
        <f>IF(VLOOKUP(A347,'cenník 2022'!A348:I832,8,0)=0,"",(VLOOKUP(A347,'cenník 2022'!A348:I832,8,0)))</f>
        <v>121.57771536842108</v>
      </c>
      <c r="I347" s="25">
        <f>IF(VLOOKUP(A347,'cenník 2022'!A348:I832,9,0)=0,"",(VLOOKUP(A347,'cenník 2022'!A348:I832,9,0)))</f>
        <v>145.89325844210529</v>
      </c>
    </row>
    <row r="348" spans="1:9">
      <c r="A348" s="27" t="s">
        <v>715</v>
      </c>
      <c r="B348" s="28">
        <v>395200</v>
      </c>
      <c r="C348" s="35" t="s">
        <v>716</v>
      </c>
      <c r="D348" s="115">
        <f>VLOOKUP(A348,'cenník 2022'!A349:I833,4,0)</f>
        <v>2.5</v>
      </c>
      <c r="E348" s="39" t="str">
        <f>IF(VLOOKUP(A348,'cenník 2022'!A349:I833,5,0)=0,"",(VLOOKUP(A348,'cenník 2022'!A349:I833,5,0)))</f>
        <v/>
      </c>
      <c r="F348" s="26" t="str">
        <f>IF(VLOOKUP(A348,'cenník 2022'!A349:I833,6,0)=0,"",(VLOOKUP(A348,'cenník 2022'!A349:I833,6,0)))</f>
        <v/>
      </c>
      <c r="G348" s="23">
        <f>IF(VLOOKUP(A348,'cenník 2022'!A349:I833,7,0)=0,"",(VLOOKUP(A348,'cenník 2022'!A349:I833,7,0)))</f>
        <v>10.25</v>
      </c>
      <c r="H348" s="24">
        <f>IF(VLOOKUP(A348,'cenník 2022'!A349:I833,8,0)=0,"",(VLOOKUP(A348,'cenník 2022'!A349:I833,8,0)))</f>
        <v>25.625</v>
      </c>
      <c r="I348" s="25">
        <f>IF(VLOOKUP(A348,'cenník 2022'!A349:I833,9,0)=0,"",(VLOOKUP(A348,'cenník 2022'!A349:I833,9,0)))</f>
        <v>30.75</v>
      </c>
    </row>
    <row r="349" spans="1:9">
      <c r="A349" s="27" t="s">
        <v>717</v>
      </c>
      <c r="B349" s="28">
        <v>395201</v>
      </c>
      <c r="C349" s="35" t="s">
        <v>716</v>
      </c>
      <c r="D349" s="115">
        <f>VLOOKUP(A349,'cenník 2022'!A350:I834,4,0)</f>
        <v>2.5</v>
      </c>
      <c r="E349" s="39" t="str">
        <f>IF(VLOOKUP(A349,'cenník 2022'!A350:I834,5,0)=0,"",(VLOOKUP(A349,'cenník 2022'!A350:I834,5,0)))</f>
        <v/>
      </c>
      <c r="F349" s="26" t="str">
        <f>IF(VLOOKUP(A349,'cenník 2022'!A350:I834,6,0)=0,"",(VLOOKUP(A349,'cenník 2022'!A350:I834,6,0)))</f>
        <v/>
      </c>
      <c r="G349" s="23">
        <f>IF(VLOOKUP(A349,'cenník 2022'!A350:I834,7,0)=0,"",(VLOOKUP(A349,'cenník 2022'!A350:I834,7,0)))</f>
        <v>13.75</v>
      </c>
      <c r="H349" s="24">
        <f>IF(VLOOKUP(A349,'cenník 2022'!A350:I834,8,0)=0,"",(VLOOKUP(A349,'cenník 2022'!A350:I834,8,0)))</f>
        <v>34.375</v>
      </c>
      <c r="I349" s="25">
        <f>IF(VLOOKUP(A349,'cenník 2022'!A350:I834,9,0)=0,"",(VLOOKUP(A349,'cenník 2022'!A350:I834,9,0)))</f>
        <v>41.25</v>
      </c>
    </row>
    <row r="350" spans="1:9">
      <c r="A350" s="27" t="s">
        <v>718</v>
      </c>
      <c r="B350" s="28">
        <v>395208</v>
      </c>
      <c r="C350" s="35" t="s">
        <v>716</v>
      </c>
      <c r="D350" s="115">
        <f>VLOOKUP(A350,'cenník 2022'!A351:I835,4,0)</f>
        <v>2.5</v>
      </c>
      <c r="E350" s="39" t="str">
        <f>IF(VLOOKUP(A350,'cenník 2022'!A351:I835,5,0)=0,"",(VLOOKUP(A350,'cenník 2022'!A351:I835,5,0)))</f>
        <v/>
      </c>
      <c r="F350" s="26" t="str">
        <f>IF(VLOOKUP(A350,'cenník 2022'!A351:I835,6,0)=0,"",(VLOOKUP(A350,'cenník 2022'!A351:I835,6,0)))</f>
        <v/>
      </c>
      <c r="G350" s="23">
        <f>IF(VLOOKUP(A350,'cenník 2022'!A351:I835,7,0)=0,"",(VLOOKUP(A350,'cenník 2022'!A351:I835,7,0)))</f>
        <v>15</v>
      </c>
      <c r="H350" s="24">
        <f>IF(VLOOKUP(A350,'cenník 2022'!A351:I835,8,0)=0,"",(VLOOKUP(A350,'cenník 2022'!A351:I835,8,0)))</f>
        <v>37.5</v>
      </c>
      <c r="I350" s="25">
        <f>IF(VLOOKUP(A350,'cenník 2022'!A351:I835,9,0)=0,"",(VLOOKUP(A350,'cenník 2022'!A351:I835,9,0)))</f>
        <v>45</v>
      </c>
    </row>
    <row r="351" spans="1:9">
      <c r="A351" s="27" t="s">
        <v>719</v>
      </c>
      <c r="B351" s="28">
        <v>395209</v>
      </c>
      <c r="C351" s="35" t="s">
        <v>716</v>
      </c>
      <c r="D351" s="115">
        <f>VLOOKUP(A351,'cenník 2022'!A352:I836,4,0)</f>
        <v>2.5</v>
      </c>
      <c r="E351" s="39" t="str">
        <f>IF(VLOOKUP(A351,'cenník 2022'!A352:I836,5,0)=0,"",(VLOOKUP(A351,'cenník 2022'!A352:I836,5,0)))</f>
        <v/>
      </c>
      <c r="F351" s="26" t="str">
        <f>IF(VLOOKUP(A351,'cenník 2022'!A352:I836,6,0)=0,"",(VLOOKUP(A351,'cenník 2022'!A352:I836,6,0)))</f>
        <v/>
      </c>
      <c r="G351" s="23">
        <f>IF(VLOOKUP(A351,'cenník 2022'!A352:I836,7,0)=0,"",(VLOOKUP(A351,'cenník 2022'!A352:I836,7,0)))</f>
        <v>15</v>
      </c>
      <c r="H351" s="24">
        <f>IF(VLOOKUP(A351,'cenník 2022'!A352:I836,8,0)=0,"",(VLOOKUP(A351,'cenník 2022'!A352:I836,8,0)))</f>
        <v>37.5</v>
      </c>
      <c r="I351" s="25">
        <f>IF(VLOOKUP(A351,'cenník 2022'!A352:I836,9,0)=0,"",(VLOOKUP(A351,'cenník 2022'!A352:I836,9,0)))</f>
        <v>45</v>
      </c>
    </row>
    <row r="352" spans="1:9">
      <c r="A352" s="27" t="s">
        <v>720</v>
      </c>
      <c r="B352" s="28">
        <v>395300</v>
      </c>
      <c r="C352" s="35" t="s">
        <v>74</v>
      </c>
      <c r="D352" s="115">
        <f>VLOOKUP(A352,'cenník 2022'!A353:I837,4,0)</f>
        <v>1</v>
      </c>
      <c r="E352" s="39" t="str">
        <f>IF(VLOOKUP(A352,'cenník 2022'!A353:I837,5,0)=0,"",(VLOOKUP(A352,'cenník 2022'!A353:I837,5,0)))</f>
        <v/>
      </c>
      <c r="F352" s="26" t="str">
        <f>IF(VLOOKUP(A352,'cenník 2022'!A353:I837,6,0)=0,"",(VLOOKUP(A352,'cenník 2022'!A353:I837,6,0)))</f>
        <v/>
      </c>
      <c r="G352" s="23">
        <f>IF(VLOOKUP(A352,'cenník 2022'!A353:I837,7,0)=0,"",(VLOOKUP(A352,'cenník 2022'!A353:I837,7,0)))</f>
        <v>14.5</v>
      </c>
      <c r="H352" s="24">
        <f>IF(VLOOKUP(A352,'cenník 2022'!A353:I837,8,0)=0,"",(VLOOKUP(A352,'cenník 2022'!A353:I837,8,0)))</f>
        <v>14.5</v>
      </c>
      <c r="I352" s="25">
        <f>IF(VLOOKUP(A352,'cenník 2022'!A353:I837,9,0)=0,"",(VLOOKUP(A352,'cenník 2022'!A353:I837,9,0)))</f>
        <v>17.399999999999999</v>
      </c>
    </row>
    <row r="353" spans="1:9">
      <c r="A353" s="27" t="s">
        <v>721</v>
      </c>
      <c r="B353" s="28">
        <v>395301</v>
      </c>
      <c r="C353" s="35" t="s">
        <v>74</v>
      </c>
      <c r="D353" s="115">
        <f>VLOOKUP(A353,'cenník 2022'!A354:I838,4,0)</f>
        <v>1</v>
      </c>
      <c r="E353" s="39" t="str">
        <f>IF(VLOOKUP(A353,'cenník 2022'!A354:I838,5,0)=0,"",(VLOOKUP(A353,'cenník 2022'!A354:I838,5,0)))</f>
        <v/>
      </c>
      <c r="F353" s="26" t="str">
        <f>IF(VLOOKUP(A353,'cenník 2022'!A354:I838,6,0)=0,"",(VLOOKUP(A353,'cenník 2022'!A354:I838,6,0)))</f>
        <v/>
      </c>
      <c r="G353" s="23">
        <f>IF(VLOOKUP(A353,'cenník 2022'!A354:I838,7,0)=0,"",(VLOOKUP(A353,'cenník 2022'!A354:I838,7,0)))</f>
        <v>16.5</v>
      </c>
      <c r="H353" s="24">
        <f>IF(VLOOKUP(A353,'cenník 2022'!A354:I838,8,0)=0,"",(VLOOKUP(A353,'cenník 2022'!A354:I838,8,0)))</f>
        <v>16.5</v>
      </c>
      <c r="I353" s="25">
        <f>IF(VLOOKUP(A353,'cenník 2022'!A354:I838,9,0)=0,"",(VLOOKUP(A353,'cenník 2022'!A354:I838,9,0)))</f>
        <v>19.8</v>
      </c>
    </row>
    <row r="354" spans="1:9">
      <c r="A354" s="27" t="s">
        <v>722</v>
      </c>
      <c r="B354" s="28">
        <v>395308</v>
      </c>
      <c r="C354" s="35" t="s">
        <v>74</v>
      </c>
      <c r="D354" s="115">
        <f>VLOOKUP(A354,'cenník 2022'!A355:I839,4,0)</f>
        <v>1</v>
      </c>
      <c r="E354" s="39" t="str">
        <f>IF(VLOOKUP(A354,'cenník 2022'!A355:I839,5,0)=0,"",(VLOOKUP(A354,'cenník 2022'!A355:I839,5,0)))</f>
        <v/>
      </c>
      <c r="F354" s="26" t="str">
        <f>IF(VLOOKUP(A354,'cenník 2022'!A355:I839,6,0)=0,"",(VLOOKUP(A354,'cenník 2022'!A355:I839,6,0)))</f>
        <v/>
      </c>
      <c r="G354" s="23">
        <f>IF(VLOOKUP(A354,'cenník 2022'!A355:I839,7,0)=0,"",(VLOOKUP(A354,'cenník 2022'!A355:I839,7,0)))</f>
        <v>18</v>
      </c>
      <c r="H354" s="24">
        <f>IF(VLOOKUP(A354,'cenník 2022'!A355:I839,8,0)=0,"",(VLOOKUP(A354,'cenník 2022'!A355:I839,8,0)))</f>
        <v>18</v>
      </c>
      <c r="I354" s="25">
        <f>IF(VLOOKUP(A354,'cenník 2022'!A355:I839,9,0)=0,"",(VLOOKUP(A354,'cenník 2022'!A355:I839,9,0)))</f>
        <v>21.599999999999998</v>
      </c>
    </row>
    <row r="355" spans="1:9">
      <c r="A355" s="27" t="s">
        <v>723</v>
      </c>
      <c r="B355" s="28">
        <v>395309</v>
      </c>
      <c r="C355" s="35" t="s">
        <v>74</v>
      </c>
      <c r="D355" s="115">
        <f>VLOOKUP(A355,'cenník 2022'!A356:I840,4,0)</f>
        <v>1</v>
      </c>
      <c r="E355" s="39" t="str">
        <f>IF(VLOOKUP(A355,'cenník 2022'!A356:I840,5,0)=0,"",(VLOOKUP(A355,'cenník 2022'!A356:I840,5,0)))</f>
        <v/>
      </c>
      <c r="F355" s="26" t="str">
        <f>IF(VLOOKUP(A355,'cenník 2022'!A356:I840,6,0)=0,"",(VLOOKUP(A355,'cenník 2022'!A356:I840,6,0)))</f>
        <v/>
      </c>
      <c r="G355" s="23">
        <f>IF(VLOOKUP(A355,'cenník 2022'!A356:I840,7,0)=0,"",(VLOOKUP(A355,'cenník 2022'!A356:I840,7,0)))</f>
        <v>18</v>
      </c>
      <c r="H355" s="24">
        <f>IF(VLOOKUP(A355,'cenník 2022'!A356:I840,8,0)=0,"",(VLOOKUP(A355,'cenník 2022'!A356:I840,8,0)))</f>
        <v>18</v>
      </c>
      <c r="I355" s="25">
        <f>IF(VLOOKUP(A355,'cenník 2022'!A356:I840,9,0)=0,"",(VLOOKUP(A355,'cenník 2022'!A356:I840,9,0)))</f>
        <v>21.599999999999998</v>
      </c>
    </row>
    <row r="356" spans="1:9">
      <c r="A356" s="27" t="s">
        <v>724</v>
      </c>
      <c r="B356" s="28">
        <v>395400</v>
      </c>
      <c r="C356" s="35" t="s">
        <v>74</v>
      </c>
      <c r="D356" s="115">
        <f>VLOOKUP(A356,'cenník 2022'!A357:I841,4,0)</f>
        <v>10</v>
      </c>
      <c r="E356" s="39" t="str">
        <f>IF(VLOOKUP(A356,'cenník 2022'!A357:I841,5,0)=0,"",(VLOOKUP(A356,'cenník 2022'!A357:I841,5,0)))</f>
        <v/>
      </c>
      <c r="F356" s="26" t="str">
        <f>IF(VLOOKUP(A356,'cenník 2022'!A357:I841,6,0)=0,"",(VLOOKUP(A356,'cenník 2022'!A357:I841,6,0)))</f>
        <v/>
      </c>
      <c r="G356" s="23">
        <f>IF(VLOOKUP(A356,'cenník 2022'!A357:I841,7,0)=0,"",(VLOOKUP(A356,'cenník 2022'!A357:I841,7,0)))</f>
        <v>14.5</v>
      </c>
      <c r="H356" s="24">
        <f>IF(VLOOKUP(A356,'cenník 2022'!A357:I841,8,0)=0,"",(VLOOKUP(A356,'cenník 2022'!A357:I841,8,0)))</f>
        <v>145</v>
      </c>
      <c r="I356" s="25">
        <f>IF(VLOOKUP(A356,'cenník 2022'!A357:I841,9,0)=0,"",(VLOOKUP(A356,'cenník 2022'!A357:I841,9,0)))</f>
        <v>174</v>
      </c>
    </row>
    <row r="357" spans="1:9">
      <c r="A357" s="27" t="s">
        <v>725</v>
      </c>
      <c r="B357" s="28">
        <v>395401</v>
      </c>
      <c r="C357" s="35" t="s">
        <v>74</v>
      </c>
      <c r="D357" s="115">
        <f>VLOOKUP(A357,'cenník 2022'!A358:I842,4,0)</f>
        <v>10</v>
      </c>
      <c r="E357" s="39" t="str">
        <f>IF(VLOOKUP(A357,'cenník 2022'!A358:I842,5,0)=0,"",(VLOOKUP(A357,'cenník 2022'!A358:I842,5,0)))</f>
        <v/>
      </c>
      <c r="F357" s="26" t="str">
        <f>IF(VLOOKUP(A357,'cenník 2022'!A358:I842,6,0)=0,"",(VLOOKUP(A357,'cenník 2022'!A358:I842,6,0)))</f>
        <v/>
      </c>
      <c r="G357" s="23">
        <f>IF(VLOOKUP(A357,'cenník 2022'!A358:I842,7,0)=0,"",(VLOOKUP(A357,'cenník 2022'!A358:I842,7,0)))</f>
        <v>16.5</v>
      </c>
      <c r="H357" s="24">
        <f>IF(VLOOKUP(A357,'cenník 2022'!A358:I842,8,0)=0,"",(VLOOKUP(A357,'cenník 2022'!A358:I842,8,0)))</f>
        <v>165</v>
      </c>
      <c r="I357" s="25">
        <f>IF(VLOOKUP(A357,'cenník 2022'!A358:I842,9,0)=0,"",(VLOOKUP(A357,'cenník 2022'!A358:I842,9,0)))</f>
        <v>198</v>
      </c>
    </row>
    <row r="358" spans="1:9">
      <c r="A358" s="27" t="s">
        <v>726</v>
      </c>
      <c r="B358" s="28">
        <v>395408</v>
      </c>
      <c r="C358" s="35" t="s">
        <v>74</v>
      </c>
      <c r="D358" s="115">
        <f>VLOOKUP(A358,'cenník 2022'!A359:I843,4,0)</f>
        <v>10</v>
      </c>
      <c r="E358" s="39" t="str">
        <f>IF(VLOOKUP(A358,'cenník 2022'!A359:I843,5,0)=0,"",(VLOOKUP(A358,'cenník 2022'!A359:I843,5,0)))</f>
        <v/>
      </c>
      <c r="F358" s="26" t="str">
        <f>IF(VLOOKUP(A358,'cenník 2022'!A359:I843,6,0)=0,"",(VLOOKUP(A358,'cenník 2022'!A359:I843,6,0)))</f>
        <v/>
      </c>
      <c r="G358" s="23">
        <f>IF(VLOOKUP(A358,'cenník 2022'!A359:I843,7,0)=0,"",(VLOOKUP(A358,'cenník 2022'!A359:I843,7,0)))</f>
        <v>18</v>
      </c>
      <c r="H358" s="24">
        <f>IF(VLOOKUP(A358,'cenník 2022'!A359:I843,8,0)=0,"",(VLOOKUP(A358,'cenník 2022'!A359:I843,8,0)))</f>
        <v>180</v>
      </c>
      <c r="I358" s="25">
        <f>IF(VLOOKUP(A358,'cenník 2022'!A359:I843,9,0)=0,"",(VLOOKUP(A358,'cenník 2022'!A359:I843,9,0)))</f>
        <v>216</v>
      </c>
    </row>
    <row r="359" spans="1:9">
      <c r="A359" s="27" t="s">
        <v>727</v>
      </c>
      <c r="B359" s="28">
        <v>395409</v>
      </c>
      <c r="C359" s="35" t="s">
        <v>74</v>
      </c>
      <c r="D359" s="115">
        <f>VLOOKUP(A359,'cenník 2022'!A360:I844,4,0)</f>
        <v>10</v>
      </c>
      <c r="E359" s="39" t="str">
        <f>IF(VLOOKUP(A359,'cenník 2022'!A360:I844,5,0)=0,"",(VLOOKUP(A359,'cenník 2022'!A360:I844,5,0)))</f>
        <v/>
      </c>
      <c r="F359" s="26" t="str">
        <f>IF(VLOOKUP(A359,'cenník 2022'!A360:I844,6,0)=0,"",(VLOOKUP(A359,'cenník 2022'!A360:I844,6,0)))</f>
        <v/>
      </c>
      <c r="G359" s="23">
        <f>IF(VLOOKUP(A359,'cenník 2022'!A360:I844,7,0)=0,"",(VLOOKUP(A359,'cenník 2022'!A360:I844,7,0)))</f>
        <v>18</v>
      </c>
      <c r="H359" s="24">
        <f>IF(VLOOKUP(A359,'cenník 2022'!A360:I844,8,0)=0,"",(VLOOKUP(A359,'cenník 2022'!A360:I844,8,0)))</f>
        <v>180</v>
      </c>
      <c r="I359" s="25">
        <f>IF(VLOOKUP(A359,'cenník 2022'!A360:I844,9,0)=0,"",(VLOOKUP(A359,'cenník 2022'!A360:I844,9,0)))</f>
        <v>216</v>
      </c>
    </row>
    <row r="360" spans="1:9">
      <c r="A360" s="27" t="s">
        <v>728</v>
      </c>
      <c r="B360" s="28">
        <v>395500</v>
      </c>
      <c r="C360" s="35" t="s">
        <v>74</v>
      </c>
      <c r="D360" s="115">
        <f>VLOOKUP(A360,'cenník 2022'!A361:I845,4,0)</f>
        <v>1</v>
      </c>
      <c r="E360" s="39" t="str">
        <f>IF(VLOOKUP(A360,'cenník 2022'!A361:I845,5,0)=0,"",(VLOOKUP(A360,'cenník 2022'!A361:I845,5,0)))</f>
        <v/>
      </c>
      <c r="F360" s="26" t="str">
        <f>IF(VLOOKUP(A360,'cenník 2022'!A361:I845,6,0)=0,"",(VLOOKUP(A360,'cenník 2022'!A361:I845,6,0)))</f>
        <v/>
      </c>
      <c r="G360" s="23">
        <f>IF(VLOOKUP(A360,'cenník 2022'!A361:I845,7,0)=0,"",(VLOOKUP(A360,'cenník 2022'!A361:I845,7,0)))</f>
        <v>2</v>
      </c>
      <c r="H360" s="24">
        <f>IF(VLOOKUP(A360,'cenník 2022'!A361:I845,8,0)=0,"",(VLOOKUP(A360,'cenník 2022'!A361:I845,8,0)))</f>
        <v>2</v>
      </c>
      <c r="I360" s="25">
        <f>IF(VLOOKUP(A360,'cenník 2022'!A361:I845,9,0)=0,"",(VLOOKUP(A360,'cenník 2022'!A361:I845,9,0)))</f>
        <v>2.4</v>
      </c>
    </row>
    <row r="361" spans="1:9">
      <c r="A361" s="27" t="s">
        <v>729</v>
      </c>
      <c r="B361" s="28">
        <v>395501</v>
      </c>
      <c r="C361" s="35" t="s">
        <v>74</v>
      </c>
      <c r="D361" s="115">
        <f>VLOOKUP(A361,'cenník 2022'!A362:I846,4,0)</f>
        <v>1</v>
      </c>
      <c r="E361" s="39" t="str">
        <f>IF(VLOOKUP(A361,'cenník 2022'!A362:I846,5,0)=0,"",(VLOOKUP(A361,'cenník 2022'!A362:I846,5,0)))</f>
        <v/>
      </c>
      <c r="F361" s="26" t="str">
        <f>IF(VLOOKUP(A361,'cenník 2022'!A362:I846,6,0)=0,"",(VLOOKUP(A361,'cenník 2022'!A362:I846,6,0)))</f>
        <v/>
      </c>
      <c r="G361" s="23">
        <f>IF(VLOOKUP(A361,'cenník 2022'!A362:I846,7,0)=0,"",(VLOOKUP(A361,'cenník 2022'!A362:I846,7,0)))</f>
        <v>2.5</v>
      </c>
      <c r="H361" s="24">
        <f>IF(VLOOKUP(A361,'cenník 2022'!A362:I846,8,0)=0,"",(VLOOKUP(A361,'cenník 2022'!A362:I846,8,0)))</f>
        <v>2.5</v>
      </c>
      <c r="I361" s="25">
        <f>IF(VLOOKUP(A361,'cenník 2022'!A362:I846,9,0)=0,"",(VLOOKUP(A361,'cenník 2022'!A362:I846,9,0)))</f>
        <v>3</v>
      </c>
    </row>
    <row r="362" spans="1:9">
      <c r="A362" s="27" t="s">
        <v>730</v>
      </c>
      <c r="B362" s="28">
        <v>395508</v>
      </c>
      <c r="C362" s="35" t="s">
        <v>74</v>
      </c>
      <c r="D362" s="115">
        <f>VLOOKUP(A362,'cenník 2022'!A363:I847,4,0)</f>
        <v>1</v>
      </c>
      <c r="E362" s="39" t="str">
        <f>IF(VLOOKUP(A362,'cenník 2022'!A363:I847,5,0)=0,"",(VLOOKUP(A362,'cenník 2022'!A363:I847,5,0)))</f>
        <v/>
      </c>
      <c r="F362" s="26" t="str">
        <f>IF(VLOOKUP(A362,'cenník 2022'!A363:I847,6,0)=0,"",(VLOOKUP(A362,'cenník 2022'!A363:I847,6,0)))</f>
        <v/>
      </c>
      <c r="G362" s="23">
        <f>IF(VLOOKUP(A362,'cenník 2022'!A363:I847,7,0)=0,"",(VLOOKUP(A362,'cenník 2022'!A363:I847,7,0)))</f>
        <v>2.5</v>
      </c>
      <c r="H362" s="24">
        <f>IF(VLOOKUP(A362,'cenník 2022'!A363:I847,8,0)=0,"",(VLOOKUP(A362,'cenník 2022'!A363:I847,8,0)))</f>
        <v>2.5</v>
      </c>
      <c r="I362" s="25">
        <f>IF(VLOOKUP(A362,'cenník 2022'!A363:I847,9,0)=0,"",(VLOOKUP(A362,'cenník 2022'!A363:I847,9,0)))</f>
        <v>3</v>
      </c>
    </row>
    <row r="363" spans="1:9">
      <c r="A363" s="27" t="s">
        <v>731</v>
      </c>
      <c r="B363" s="28">
        <v>395509</v>
      </c>
      <c r="C363" s="35" t="s">
        <v>74</v>
      </c>
      <c r="D363" s="115">
        <f>VLOOKUP(A363,'cenník 2022'!A364:I848,4,0)</f>
        <v>1</v>
      </c>
      <c r="E363" s="39" t="str">
        <f>IF(VLOOKUP(A363,'cenník 2022'!A364:I848,5,0)=0,"",(VLOOKUP(A363,'cenník 2022'!A364:I848,5,0)))</f>
        <v/>
      </c>
      <c r="F363" s="26" t="str">
        <f>IF(VLOOKUP(A363,'cenník 2022'!A364:I848,6,0)=0,"",(VLOOKUP(A363,'cenník 2022'!A364:I848,6,0)))</f>
        <v/>
      </c>
      <c r="G363" s="23">
        <f>IF(VLOOKUP(A363,'cenník 2022'!A364:I848,7,0)=0,"",(VLOOKUP(A363,'cenník 2022'!A364:I848,7,0)))</f>
        <v>2.5</v>
      </c>
      <c r="H363" s="24">
        <f>IF(VLOOKUP(A363,'cenník 2022'!A364:I848,8,0)=0,"",(VLOOKUP(A363,'cenník 2022'!A364:I848,8,0)))</f>
        <v>2.5</v>
      </c>
      <c r="I363" s="25">
        <f>IF(VLOOKUP(A363,'cenník 2022'!A364:I848,9,0)=0,"",(VLOOKUP(A363,'cenník 2022'!A364:I848,9,0)))</f>
        <v>3</v>
      </c>
    </row>
    <row r="364" spans="1:9">
      <c r="A364" s="27" t="s">
        <v>732</v>
      </c>
      <c r="B364" s="28" t="s">
        <v>733</v>
      </c>
      <c r="C364" s="35" t="s">
        <v>716</v>
      </c>
      <c r="D364" s="115">
        <f>VLOOKUP(A364,'cenník 2022'!A365:I849,4,0)</f>
        <v>2</v>
      </c>
      <c r="E364" s="39" t="str">
        <f>IF(VLOOKUP(A364,'cenník 2022'!A365:I849,5,0)=0,"",(VLOOKUP(A364,'cenník 2022'!A365:I849,5,0)))</f>
        <v/>
      </c>
      <c r="F364" s="26" t="str">
        <f>IF(VLOOKUP(A364,'cenník 2022'!A365:I849,6,0)=0,"",(VLOOKUP(A364,'cenník 2022'!A365:I849,6,0)))</f>
        <v/>
      </c>
      <c r="G364" s="23">
        <f>IF(VLOOKUP(A364,'cenník 2022'!A365:I849,7,0)=0,"",(VLOOKUP(A364,'cenník 2022'!A365:I849,7,0)))</f>
        <v>6.36</v>
      </c>
      <c r="H364" s="24">
        <f>IF(VLOOKUP(A364,'cenník 2022'!A365:I849,8,0)=0,"",(VLOOKUP(A364,'cenník 2022'!A365:I849,8,0)))</f>
        <v>12.72</v>
      </c>
      <c r="I364" s="25">
        <f>IF(VLOOKUP(A364,'cenník 2022'!A365:I849,9,0)=0,"",(VLOOKUP(A364,'cenník 2022'!A365:I849,9,0)))</f>
        <v>15.263999999999999</v>
      </c>
    </row>
    <row r="365" spans="1:9">
      <c r="A365" s="27" t="s">
        <v>734</v>
      </c>
      <c r="B365" s="28" t="s">
        <v>735</v>
      </c>
      <c r="C365" s="35" t="s">
        <v>716</v>
      </c>
      <c r="D365" s="115">
        <f>VLOOKUP(A365,'cenník 2022'!A366:I850,4,0)</f>
        <v>2</v>
      </c>
      <c r="E365" s="39" t="str">
        <f>IF(VLOOKUP(A365,'cenník 2022'!A366:I850,5,0)=0,"",(VLOOKUP(A365,'cenník 2022'!A366:I850,5,0)))</f>
        <v/>
      </c>
      <c r="F365" s="26" t="str">
        <f>IF(VLOOKUP(A365,'cenník 2022'!A366:I850,6,0)=0,"",(VLOOKUP(A365,'cenník 2022'!A366:I850,6,0)))</f>
        <v/>
      </c>
      <c r="G365" s="23">
        <f>IF(VLOOKUP(A365,'cenník 2022'!A366:I850,7,0)=0,"",(VLOOKUP(A365,'cenník 2022'!A366:I850,7,0)))</f>
        <v>6.36</v>
      </c>
      <c r="H365" s="24">
        <f>IF(VLOOKUP(A365,'cenník 2022'!A366:I850,8,0)=0,"",(VLOOKUP(A365,'cenník 2022'!A366:I850,8,0)))</f>
        <v>12.72</v>
      </c>
      <c r="I365" s="25">
        <f>IF(VLOOKUP(A365,'cenník 2022'!A366:I850,9,0)=0,"",(VLOOKUP(A365,'cenník 2022'!A366:I850,9,0)))</f>
        <v>15.263999999999999</v>
      </c>
    </row>
    <row r="366" spans="1:9">
      <c r="A366" s="27" t="s">
        <v>736</v>
      </c>
      <c r="B366" s="28" t="s">
        <v>737</v>
      </c>
      <c r="C366" s="35" t="s">
        <v>716</v>
      </c>
      <c r="D366" s="115">
        <f>VLOOKUP(A366,'cenník 2022'!A367:I851,4,0)</f>
        <v>2</v>
      </c>
      <c r="E366" s="39" t="str">
        <f>IF(VLOOKUP(A366,'cenník 2022'!A367:I851,5,0)=0,"",(VLOOKUP(A366,'cenník 2022'!A367:I851,5,0)))</f>
        <v/>
      </c>
      <c r="F366" s="26" t="str">
        <f>IF(VLOOKUP(A366,'cenník 2022'!A367:I851,6,0)=0,"",(VLOOKUP(A366,'cenník 2022'!A367:I851,6,0)))</f>
        <v/>
      </c>
      <c r="G366" s="23">
        <f>IF(VLOOKUP(A366,'cenník 2022'!A367:I851,7,0)=0,"",(VLOOKUP(A366,'cenník 2022'!A367:I851,7,0)))</f>
        <v>6.36</v>
      </c>
      <c r="H366" s="24">
        <f>IF(VLOOKUP(A366,'cenník 2022'!A367:I851,8,0)=0,"",(VLOOKUP(A366,'cenník 2022'!A367:I851,8,0)))</f>
        <v>12.72</v>
      </c>
      <c r="I366" s="25">
        <f>IF(VLOOKUP(A366,'cenník 2022'!A367:I851,9,0)=0,"",(VLOOKUP(A366,'cenník 2022'!A367:I851,9,0)))</f>
        <v>15.263999999999999</v>
      </c>
    </row>
    <row r="367" spans="1:9">
      <c r="A367" s="27" t="s">
        <v>738</v>
      </c>
      <c r="B367" s="28" t="s">
        <v>739</v>
      </c>
      <c r="C367" s="35" t="s">
        <v>74</v>
      </c>
      <c r="D367" s="115">
        <f>VLOOKUP(A367,'cenník 2022'!A368:I852,4,0)</f>
        <v>1</v>
      </c>
      <c r="E367" s="39" t="str">
        <f>IF(VLOOKUP(A367,'cenník 2022'!A368:I852,5,0)=0,"",(VLOOKUP(A367,'cenník 2022'!A368:I852,5,0)))</f>
        <v/>
      </c>
      <c r="F367" s="26" t="str">
        <f>IF(VLOOKUP(A367,'cenník 2022'!A368:I852,6,0)=0,"",(VLOOKUP(A367,'cenník 2022'!A368:I852,6,0)))</f>
        <v/>
      </c>
      <c r="G367" s="23">
        <f>IF(VLOOKUP(A367,'cenník 2022'!A368:I852,7,0)=0,"",(VLOOKUP(A367,'cenník 2022'!A368:I852,7,0)))</f>
        <v>8.9</v>
      </c>
      <c r="H367" s="24">
        <f>IF(VLOOKUP(A367,'cenník 2022'!A368:I852,8,0)=0,"",(VLOOKUP(A367,'cenník 2022'!A368:I852,8,0)))</f>
        <v>8.9</v>
      </c>
      <c r="I367" s="25">
        <f>IF(VLOOKUP(A367,'cenník 2022'!A368:I852,9,0)=0,"",(VLOOKUP(A367,'cenník 2022'!A368:I852,9,0)))</f>
        <v>10.68</v>
      </c>
    </row>
    <row r="368" spans="1:9">
      <c r="A368" s="27" t="s">
        <v>740</v>
      </c>
      <c r="B368" s="28" t="s">
        <v>741</v>
      </c>
      <c r="C368" s="35" t="s">
        <v>74</v>
      </c>
      <c r="D368" s="115">
        <f>VLOOKUP(A368,'cenník 2022'!A369:I853,4,0)</f>
        <v>1</v>
      </c>
      <c r="E368" s="39" t="str">
        <f>IF(VLOOKUP(A368,'cenník 2022'!A369:I853,5,0)=0,"",(VLOOKUP(A368,'cenník 2022'!A369:I853,5,0)))</f>
        <v/>
      </c>
      <c r="F368" s="26" t="str">
        <f>IF(VLOOKUP(A368,'cenník 2022'!A369:I853,6,0)=0,"",(VLOOKUP(A368,'cenník 2022'!A369:I853,6,0)))</f>
        <v/>
      </c>
      <c r="G368" s="23">
        <f>IF(VLOOKUP(A368,'cenník 2022'!A369:I853,7,0)=0,"",(VLOOKUP(A368,'cenník 2022'!A369:I853,7,0)))</f>
        <v>8.9</v>
      </c>
      <c r="H368" s="24">
        <f>IF(VLOOKUP(A368,'cenník 2022'!A369:I853,8,0)=0,"",(VLOOKUP(A368,'cenník 2022'!A369:I853,8,0)))</f>
        <v>8.9</v>
      </c>
      <c r="I368" s="25">
        <f>IF(VLOOKUP(A368,'cenník 2022'!A369:I853,9,0)=0,"",(VLOOKUP(A368,'cenník 2022'!A369:I853,9,0)))</f>
        <v>10.68</v>
      </c>
    </row>
    <row r="369" spans="1:9">
      <c r="A369" s="27" t="s">
        <v>742</v>
      </c>
      <c r="B369" s="28" t="s">
        <v>743</v>
      </c>
      <c r="C369" s="35" t="s">
        <v>74</v>
      </c>
      <c r="D369" s="115">
        <f>VLOOKUP(A369,'cenník 2022'!A370:I854,4,0)</f>
        <v>1</v>
      </c>
      <c r="E369" s="39" t="str">
        <f>IF(VLOOKUP(A369,'cenník 2022'!A370:I854,5,0)=0,"",(VLOOKUP(A369,'cenník 2022'!A370:I854,5,0)))</f>
        <v/>
      </c>
      <c r="F369" s="26" t="str">
        <f>IF(VLOOKUP(A369,'cenník 2022'!A370:I854,6,0)=0,"",(VLOOKUP(A369,'cenník 2022'!A370:I854,6,0)))</f>
        <v/>
      </c>
      <c r="G369" s="23">
        <f>IF(VLOOKUP(A369,'cenník 2022'!A370:I854,7,0)=0,"",(VLOOKUP(A369,'cenník 2022'!A370:I854,7,0)))</f>
        <v>8.9</v>
      </c>
      <c r="H369" s="24">
        <f>IF(VLOOKUP(A369,'cenník 2022'!A370:I854,8,0)=0,"",(VLOOKUP(A369,'cenník 2022'!A370:I854,8,0)))</f>
        <v>8.9</v>
      </c>
      <c r="I369" s="25">
        <f>IF(VLOOKUP(A369,'cenník 2022'!A370:I854,9,0)=0,"",(VLOOKUP(A369,'cenník 2022'!A370:I854,9,0)))</f>
        <v>10.68</v>
      </c>
    </row>
    <row r="370" spans="1:9">
      <c r="A370" s="27" t="s">
        <v>744</v>
      </c>
      <c r="B370" s="28" t="s">
        <v>745</v>
      </c>
      <c r="C370" s="35" t="s">
        <v>74</v>
      </c>
      <c r="D370" s="115">
        <f>VLOOKUP(A370,'cenník 2022'!A371:I855,4,0)</f>
        <v>1</v>
      </c>
      <c r="E370" s="39" t="str">
        <f>IF(VLOOKUP(A370,'cenník 2022'!A371:I855,5,0)=0,"",(VLOOKUP(A370,'cenník 2022'!A371:I855,5,0)))</f>
        <v/>
      </c>
      <c r="F370" s="26" t="str">
        <f>IF(VLOOKUP(A370,'cenník 2022'!A371:I855,6,0)=0,"",(VLOOKUP(A370,'cenník 2022'!A371:I855,6,0)))</f>
        <v/>
      </c>
      <c r="G370" s="23">
        <f>IF(VLOOKUP(A370,'cenník 2022'!A371:I855,7,0)=0,"",(VLOOKUP(A370,'cenník 2022'!A371:I855,7,0)))</f>
        <v>0.88</v>
      </c>
      <c r="H370" s="24">
        <f>IF(VLOOKUP(A370,'cenník 2022'!A371:I855,8,0)=0,"",(VLOOKUP(A370,'cenník 2022'!A371:I855,8,0)))</f>
        <v>0.88</v>
      </c>
      <c r="I370" s="25">
        <f>IF(VLOOKUP(A370,'cenník 2022'!A371:I855,9,0)=0,"",(VLOOKUP(A370,'cenník 2022'!A371:I855,9,0)))</f>
        <v>1.056</v>
      </c>
    </row>
    <row r="371" spans="1:9">
      <c r="A371" s="27" t="s">
        <v>746</v>
      </c>
      <c r="B371" s="28" t="s">
        <v>747</v>
      </c>
      <c r="C371" s="35" t="s">
        <v>74</v>
      </c>
      <c r="D371" s="115">
        <f>VLOOKUP(A371,'cenník 2022'!A372:I856,4,0)</f>
        <v>1</v>
      </c>
      <c r="E371" s="39" t="str">
        <f>IF(VLOOKUP(A371,'cenník 2022'!A372:I856,5,0)=0,"",(VLOOKUP(A371,'cenník 2022'!A372:I856,5,0)))</f>
        <v/>
      </c>
      <c r="F371" s="26" t="str">
        <f>IF(VLOOKUP(A371,'cenník 2022'!A372:I856,6,0)=0,"",(VLOOKUP(A371,'cenník 2022'!A372:I856,6,0)))</f>
        <v/>
      </c>
      <c r="G371" s="23">
        <f>IF(VLOOKUP(A371,'cenník 2022'!A372:I856,7,0)=0,"",(VLOOKUP(A371,'cenník 2022'!A372:I856,7,0)))</f>
        <v>0.88</v>
      </c>
      <c r="H371" s="24">
        <f>IF(VLOOKUP(A371,'cenník 2022'!A372:I856,8,0)=0,"",(VLOOKUP(A371,'cenník 2022'!A372:I856,8,0)))</f>
        <v>0.88</v>
      </c>
      <c r="I371" s="25">
        <f>IF(VLOOKUP(A371,'cenník 2022'!A372:I856,9,0)=0,"",(VLOOKUP(A371,'cenník 2022'!A372:I856,9,0)))</f>
        <v>1.056</v>
      </c>
    </row>
    <row r="372" spans="1:9">
      <c r="A372" s="27" t="s">
        <v>748</v>
      </c>
      <c r="B372" s="28" t="s">
        <v>749</v>
      </c>
      <c r="C372" s="35" t="s">
        <v>74</v>
      </c>
      <c r="D372" s="115">
        <f>VLOOKUP(A372,'cenník 2022'!A373:I857,4,0)</f>
        <v>1</v>
      </c>
      <c r="E372" s="39" t="str">
        <f>IF(VLOOKUP(A372,'cenník 2022'!A373:I857,5,0)=0,"",(VLOOKUP(A372,'cenník 2022'!A373:I857,5,0)))</f>
        <v/>
      </c>
      <c r="F372" s="26" t="str">
        <f>IF(VLOOKUP(A372,'cenník 2022'!A373:I857,6,0)=0,"",(VLOOKUP(A372,'cenník 2022'!A373:I857,6,0)))</f>
        <v/>
      </c>
      <c r="G372" s="23">
        <f>IF(VLOOKUP(A372,'cenník 2022'!A373:I857,7,0)=0,"",(VLOOKUP(A372,'cenník 2022'!A373:I857,7,0)))</f>
        <v>0.88</v>
      </c>
      <c r="H372" s="24">
        <f>IF(VLOOKUP(A372,'cenník 2022'!A373:I857,8,0)=0,"",(VLOOKUP(A372,'cenník 2022'!A373:I857,8,0)))</f>
        <v>0.88</v>
      </c>
      <c r="I372" s="25">
        <f>IF(VLOOKUP(A372,'cenník 2022'!A373:I857,9,0)=0,"",(VLOOKUP(A372,'cenník 2022'!A373:I857,9,0)))</f>
        <v>1.056</v>
      </c>
    </row>
    <row r="373" spans="1:9">
      <c r="A373" s="27" t="s">
        <v>750</v>
      </c>
      <c r="B373" s="28">
        <v>395900</v>
      </c>
      <c r="C373" s="35" t="s">
        <v>716</v>
      </c>
      <c r="D373" s="115">
        <f>VLOOKUP(A373,'cenník 2022'!A374:I858,4,0)</f>
        <v>2.5</v>
      </c>
      <c r="E373" s="39" t="str">
        <f>IF(VLOOKUP(A373,'cenník 2022'!A374:I858,5,0)=0,"",(VLOOKUP(A373,'cenník 2022'!A374:I858,5,0)))</f>
        <v/>
      </c>
      <c r="F373" s="26" t="str">
        <f>IF(VLOOKUP(A373,'cenník 2022'!A374:I858,6,0)=0,"",(VLOOKUP(A373,'cenník 2022'!A374:I858,6,0)))</f>
        <v/>
      </c>
      <c r="G373" s="23">
        <f>IF(VLOOKUP(A373,'cenník 2022'!A374:I858,7,0)=0,"",(VLOOKUP(A373,'cenník 2022'!A374:I858,7,0)))</f>
        <v>15.8</v>
      </c>
      <c r="H373" s="24">
        <f>IF(VLOOKUP(A373,'cenník 2022'!A374:I858,8,0)=0,"",(VLOOKUP(A373,'cenník 2022'!A374:I858,8,0)))</f>
        <v>39.5</v>
      </c>
      <c r="I373" s="25">
        <f>IF(VLOOKUP(A373,'cenník 2022'!A374:I858,9,0)=0,"",(VLOOKUP(A373,'cenník 2022'!A374:I858,9,0)))</f>
        <v>47.4</v>
      </c>
    </row>
    <row r="374" spans="1:9">
      <c r="A374" s="27" t="s">
        <v>751</v>
      </c>
      <c r="B374" s="28">
        <v>397008</v>
      </c>
      <c r="C374" s="35" t="s">
        <v>716</v>
      </c>
      <c r="D374" s="115">
        <f>VLOOKUP(A374,'cenník 2022'!A375:I859,4,0)</f>
        <v>2.5</v>
      </c>
      <c r="E374" s="39" t="str">
        <f>IF(VLOOKUP(A374,'cenník 2022'!A375:I859,5,0)=0,"",(VLOOKUP(A374,'cenník 2022'!A375:I859,5,0)))</f>
        <v/>
      </c>
      <c r="F374" s="26" t="str">
        <f>IF(VLOOKUP(A374,'cenník 2022'!A375:I859,6,0)=0,"",(VLOOKUP(A374,'cenník 2022'!A375:I859,6,0)))</f>
        <v/>
      </c>
      <c r="G374" s="23">
        <f>IF(VLOOKUP(A374,'cenník 2022'!A375:I859,7,0)=0,"",(VLOOKUP(A374,'cenník 2022'!A375:I859,7,0)))</f>
        <v>23.4</v>
      </c>
      <c r="H374" s="24">
        <f>IF(VLOOKUP(A374,'cenník 2022'!A375:I859,8,0)=0,"",(VLOOKUP(A374,'cenník 2022'!A375:I859,8,0)))</f>
        <v>58.5</v>
      </c>
      <c r="I374" s="25">
        <f>IF(VLOOKUP(A374,'cenník 2022'!A375:I859,9,0)=0,"",(VLOOKUP(A374,'cenník 2022'!A375:I859,9,0)))</f>
        <v>70.2</v>
      </c>
    </row>
    <row r="375" spans="1:9">
      <c r="A375" s="27" t="s">
        <v>752</v>
      </c>
      <c r="B375" s="28">
        <v>397009</v>
      </c>
      <c r="C375" s="35" t="s">
        <v>716</v>
      </c>
      <c r="D375" s="115">
        <f>VLOOKUP(A375,'cenník 2022'!A376:I860,4,0)</f>
        <v>2.5</v>
      </c>
      <c r="E375" s="39" t="str">
        <f>IF(VLOOKUP(A375,'cenník 2022'!A376:I860,5,0)=0,"",(VLOOKUP(A375,'cenník 2022'!A376:I860,5,0)))</f>
        <v/>
      </c>
      <c r="F375" s="26" t="str">
        <f>IF(VLOOKUP(A375,'cenník 2022'!A376:I860,6,0)=0,"",(VLOOKUP(A375,'cenník 2022'!A376:I860,6,0)))</f>
        <v/>
      </c>
      <c r="G375" s="23">
        <f>IF(VLOOKUP(A375,'cenník 2022'!A376:I860,7,0)=0,"",(VLOOKUP(A375,'cenník 2022'!A376:I860,7,0)))</f>
        <v>23.4</v>
      </c>
      <c r="H375" s="24">
        <f>IF(VLOOKUP(A375,'cenník 2022'!A376:I860,8,0)=0,"",(VLOOKUP(A375,'cenník 2022'!A376:I860,8,0)))</f>
        <v>58.5</v>
      </c>
      <c r="I375" s="25">
        <f>IF(VLOOKUP(A375,'cenník 2022'!A376:I860,9,0)=0,"",(VLOOKUP(A375,'cenník 2022'!A376:I860,9,0)))</f>
        <v>70.2</v>
      </c>
    </row>
    <row r="376" spans="1:9">
      <c r="A376" s="27" t="s">
        <v>753</v>
      </c>
      <c r="B376" s="28">
        <v>397208</v>
      </c>
      <c r="C376" s="35" t="s">
        <v>74</v>
      </c>
      <c r="D376" s="115">
        <f>VLOOKUP(A376,'cenník 2022'!A377:I861,4,0)</f>
        <v>1</v>
      </c>
      <c r="E376" s="39" t="str">
        <f>IF(VLOOKUP(A376,'cenník 2022'!A377:I861,5,0)=0,"",(VLOOKUP(A376,'cenník 2022'!A377:I861,5,0)))</f>
        <v/>
      </c>
      <c r="F376" s="26" t="str">
        <f>IF(VLOOKUP(A376,'cenník 2022'!A377:I861,6,0)=0,"",(VLOOKUP(A376,'cenník 2022'!A377:I861,6,0)))</f>
        <v/>
      </c>
      <c r="G376" s="23">
        <f>IF(VLOOKUP(A376,'cenník 2022'!A377:I861,7,0)=0,"",(VLOOKUP(A376,'cenník 2022'!A377:I861,7,0)))</f>
        <v>23.2</v>
      </c>
      <c r="H376" s="24">
        <f>IF(VLOOKUP(A376,'cenník 2022'!A377:I861,8,0)=0,"",(VLOOKUP(A376,'cenník 2022'!A377:I861,8,0)))</f>
        <v>23.2</v>
      </c>
      <c r="I376" s="25">
        <f>IF(VLOOKUP(A376,'cenník 2022'!A377:I861,9,0)=0,"",(VLOOKUP(A376,'cenník 2022'!A377:I861,9,0)))</f>
        <v>27.84</v>
      </c>
    </row>
    <row r="377" spans="1:9">
      <c r="A377" s="27" t="s">
        <v>754</v>
      </c>
      <c r="B377" s="28">
        <v>397209</v>
      </c>
      <c r="C377" s="35" t="s">
        <v>74</v>
      </c>
      <c r="D377" s="115">
        <f>VLOOKUP(A377,'cenník 2022'!A378:I862,4,0)</f>
        <v>1</v>
      </c>
      <c r="E377" s="39" t="str">
        <f>IF(VLOOKUP(A377,'cenník 2022'!A378:I862,5,0)=0,"",(VLOOKUP(A377,'cenník 2022'!A378:I862,5,0)))</f>
        <v/>
      </c>
      <c r="F377" s="26" t="str">
        <f>IF(VLOOKUP(A377,'cenník 2022'!A378:I862,6,0)=0,"",(VLOOKUP(A377,'cenník 2022'!A378:I862,6,0)))</f>
        <v/>
      </c>
      <c r="G377" s="23">
        <f>IF(VLOOKUP(A377,'cenník 2022'!A378:I862,7,0)=0,"",(VLOOKUP(A377,'cenník 2022'!A378:I862,7,0)))</f>
        <v>23.2</v>
      </c>
      <c r="H377" s="24">
        <f>IF(VLOOKUP(A377,'cenník 2022'!A378:I862,8,0)=0,"",(VLOOKUP(A377,'cenník 2022'!A378:I862,8,0)))</f>
        <v>23.2</v>
      </c>
      <c r="I377" s="25">
        <f>IF(VLOOKUP(A377,'cenník 2022'!A378:I862,9,0)=0,"",(VLOOKUP(A377,'cenník 2022'!A378:I862,9,0)))</f>
        <v>27.84</v>
      </c>
    </row>
    <row r="378" spans="1:9">
      <c r="A378" s="27" t="s">
        <v>755</v>
      </c>
      <c r="B378" s="28">
        <v>397308</v>
      </c>
      <c r="C378" s="35" t="s">
        <v>74</v>
      </c>
      <c r="D378" s="115">
        <f>VLOOKUP(A378,'cenník 2022'!A379:I863,4,0)</f>
        <v>1</v>
      </c>
      <c r="E378" s="39" t="str">
        <f>IF(VLOOKUP(A378,'cenník 2022'!A379:I863,5,0)=0,"",(VLOOKUP(A378,'cenník 2022'!A379:I863,5,0)))</f>
        <v/>
      </c>
      <c r="F378" s="26" t="str">
        <f>IF(VLOOKUP(A378,'cenník 2022'!A379:I863,6,0)=0,"",(VLOOKUP(A378,'cenník 2022'!A379:I863,6,0)))</f>
        <v/>
      </c>
      <c r="G378" s="23">
        <f>IF(VLOOKUP(A378,'cenník 2022'!A379:I863,7,0)=0,"",(VLOOKUP(A378,'cenník 2022'!A379:I863,7,0)))</f>
        <v>23.2</v>
      </c>
      <c r="H378" s="24">
        <f>IF(VLOOKUP(A378,'cenník 2022'!A379:I863,8,0)=0,"",(VLOOKUP(A378,'cenník 2022'!A379:I863,8,0)))</f>
        <v>23.2</v>
      </c>
      <c r="I378" s="25">
        <f>IF(VLOOKUP(A378,'cenník 2022'!A379:I863,9,0)=0,"",(VLOOKUP(A378,'cenník 2022'!A379:I863,9,0)))</f>
        <v>27.84</v>
      </c>
    </row>
    <row r="379" spans="1:9">
      <c r="A379" s="27" t="s">
        <v>756</v>
      </c>
      <c r="B379" s="28">
        <v>397309</v>
      </c>
      <c r="C379" s="35" t="s">
        <v>74</v>
      </c>
      <c r="D379" s="115">
        <f>VLOOKUP(A379,'cenník 2022'!A380:I864,4,0)</f>
        <v>1</v>
      </c>
      <c r="E379" s="39" t="str">
        <f>IF(VLOOKUP(A379,'cenník 2022'!A380:I864,5,0)=0,"",(VLOOKUP(A379,'cenník 2022'!A380:I864,5,0)))</f>
        <v/>
      </c>
      <c r="F379" s="26" t="str">
        <f>IF(VLOOKUP(A379,'cenník 2022'!A380:I864,6,0)=0,"",(VLOOKUP(A379,'cenník 2022'!A380:I864,6,0)))</f>
        <v/>
      </c>
      <c r="G379" s="23">
        <f>IF(VLOOKUP(A379,'cenník 2022'!A380:I864,7,0)=0,"",(VLOOKUP(A379,'cenník 2022'!A380:I864,7,0)))</f>
        <v>23.3</v>
      </c>
      <c r="H379" s="24">
        <f>IF(VLOOKUP(A379,'cenník 2022'!A380:I864,8,0)=0,"",(VLOOKUP(A379,'cenník 2022'!A380:I864,8,0)))</f>
        <v>23.3</v>
      </c>
      <c r="I379" s="25">
        <f>IF(VLOOKUP(A379,'cenník 2022'!A380:I864,9,0)=0,"",(VLOOKUP(A379,'cenník 2022'!A380:I864,9,0)))</f>
        <v>27.96</v>
      </c>
    </row>
    <row r="380" spans="1:9">
      <c r="A380" s="27" t="s">
        <v>757</v>
      </c>
      <c r="B380" s="28">
        <v>397808</v>
      </c>
      <c r="C380" s="35" t="s">
        <v>74</v>
      </c>
      <c r="D380" s="115">
        <f>VLOOKUP(A380,'cenník 2022'!A381:I865,4,0)</f>
        <v>1</v>
      </c>
      <c r="E380" s="39" t="str">
        <f>IF(VLOOKUP(A380,'cenník 2022'!A381:I865,5,0)=0,"",(VLOOKUP(A380,'cenník 2022'!A381:I865,5,0)))</f>
        <v/>
      </c>
      <c r="F380" s="26" t="str">
        <f>IF(VLOOKUP(A380,'cenník 2022'!A381:I865,6,0)=0,"",(VLOOKUP(A380,'cenník 2022'!A381:I865,6,0)))</f>
        <v/>
      </c>
      <c r="G380" s="23">
        <f>IF(VLOOKUP(A380,'cenník 2022'!A381:I865,7,0)=0,"",(VLOOKUP(A380,'cenník 2022'!A381:I865,7,0)))</f>
        <v>5</v>
      </c>
      <c r="H380" s="24">
        <f>IF(VLOOKUP(A380,'cenník 2022'!A381:I865,8,0)=0,"",(VLOOKUP(A380,'cenník 2022'!A381:I865,8,0)))</f>
        <v>5</v>
      </c>
      <c r="I380" s="25">
        <f>IF(VLOOKUP(A380,'cenník 2022'!A381:I865,9,0)=0,"",(VLOOKUP(A380,'cenník 2022'!A381:I865,9,0)))</f>
        <v>6</v>
      </c>
    </row>
    <row r="381" spans="1:9">
      <c r="A381" s="27" t="s">
        <v>758</v>
      </c>
      <c r="B381" s="28">
        <v>397809</v>
      </c>
      <c r="C381" s="35" t="s">
        <v>74</v>
      </c>
      <c r="D381" s="115">
        <f>VLOOKUP(A381,'cenník 2022'!A382:I866,4,0)</f>
        <v>1</v>
      </c>
      <c r="E381" s="39" t="str">
        <f>IF(VLOOKUP(A381,'cenník 2022'!A382:I866,5,0)=0,"",(VLOOKUP(A381,'cenník 2022'!A382:I866,5,0)))</f>
        <v/>
      </c>
      <c r="F381" s="26" t="str">
        <f>IF(VLOOKUP(A381,'cenník 2022'!A382:I866,6,0)=0,"",(VLOOKUP(A381,'cenník 2022'!A382:I866,6,0)))</f>
        <v/>
      </c>
      <c r="G381" s="23">
        <f>IF(VLOOKUP(A381,'cenník 2022'!A382:I866,7,0)=0,"",(VLOOKUP(A381,'cenník 2022'!A382:I866,7,0)))</f>
        <v>5</v>
      </c>
      <c r="H381" s="24">
        <f>IF(VLOOKUP(A381,'cenník 2022'!A382:I866,8,0)=0,"",(VLOOKUP(A381,'cenník 2022'!A382:I866,8,0)))</f>
        <v>5</v>
      </c>
      <c r="I381" s="25">
        <f>IF(VLOOKUP(A381,'cenník 2022'!A382:I866,9,0)=0,"",(VLOOKUP(A381,'cenník 2022'!A382:I866,9,0)))</f>
        <v>6</v>
      </c>
    </row>
    <row r="382" spans="1:9">
      <c r="A382" s="27" t="s">
        <v>759</v>
      </c>
      <c r="B382" s="28" t="s">
        <v>760</v>
      </c>
      <c r="C382" s="35" t="s">
        <v>428</v>
      </c>
      <c r="D382" s="115">
        <f>VLOOKUP(A382,'cenník 2022'!A383:I867,4,0)</f>
        <v>6</v>
      </c>
      <c r="E382" s="39" t="str">
        <f>IF(VLOOKUP(A382,'cenník 2022'!A383:I867,5,0)=0,"",(VLOOKUP(A382,'cenník 2022'!A383:I867,5,0)))</f>
        <v/>
      </c>
      <c r="F382" s="26" t="str">
        <f>IF(VLOOKUP(A382,'cenník 2022'!A383:I867,6,0)=0,"",(VLOOKUP(A382,'cenník 2022'!A383:I867,6,0)))</f>
        <v/>
      </c>
      <c r="G382" s="23">
        <f>IF(VLOOKUP(A382,'cenník 2022'!A383:I867,7,0)=0,"",(VLOOKUP(A382,'cenník 2022'!A383:I867,7,0)))</f>
        <v>17.899999999999999</v>
      </c>
      <c r="H382" s="24">
        <f>IF(VLOOKUP(A382,'cenník 2022'!A383:I867,8,0)=0,"",(VLOOKUP(A382,'cenník 2022'!A383:I867,8,0)))</f>
        <v>107.39999999999999</v>
      </c>
      <c r="I382" s="25">
        <f>IF(VLOOKUP(A382,'cenník 2022'!A383:I867,9,0)=0,"",(VLOOKUP(A382,'cenník 2022'!A383:I867,9,0)))</f>
        <v>128.88</v>
      </c>
    </row>
    <row r="383" spans="1:9">
      <c r="A383" s="27" t="s">
        <v>761</v>
      </c>
      <c r="B383" s="28" t="s">
        <v>762</v>
      </c>
      <c r="C383" s="35" t="s">
        <v>531</v>
      </c>
      <c r="D383" s="115" t="str">
        <f>VLOOKUP(A383,'cenník 2022'!A384:I868,4,0)</f>
        <v>15 (50m x 30cm)</v>
      </c>
      <c r="E383" s="39" t="str">
        <f>IF(VLOOKUP(A383,'cenník 2022'!A384:I868,5,0)=0,"",(VLOOKUP(A383,'cenník 2022'!A384:I868,5,0)))</f>
        <v/>
      </c>
      <c r="F383" s="26" t="str">
        <f>IF(VLOOKUP(A383,'cenník 2022'!A384:I868,6,0)=0,"",(VLOOKUP(A383,'cenník 2022'!A384:I868,6,0)))</f>
        <v/>
      </c>
      <c r="G383" s="23">
        <f>IF(VLOOKUP(A383,'cenník 2022'!A384:I868,7,0)=0,"",(VLOOKUP(A383,'cenník 2022'!A384:I868,7,0)))</f>
        <v>4.5</v>
      </c>
      <c r="H383" s="24">
        <f>IF(VLOOKUP(A383,'cenník 2022'!A384:I868,8,0)=0,"",(VLOOKUP(A383,'cenník 2022'!A384:I868,8,0)))</f>
        <v>67.5</v>
      </c>
      <c r="I383" s="25">
        <f>IF(VLOOKUP(A383,'cenník 2022'!A384:I868,9,0)=0,"",(VLOOKUP(A383,'cenník 2022'!A384:I868,9,0)))</f>
        <v>81</v>
      </c>
    </row>
    <row r="384" spans="1:9">
      <c r="A384" s="27" t="s">
        <v>764</v>
      </c>
      <c r="B384" s="28"/>
      <c r="C384" s="35" t="s">
        <v>74</v>
      </c>
      <c r="D384" s="115">
        <f>VLOOKUP(A384,'cenník 2022'!A385:I869,4,0)</f>
        <v>1</v>
      </c>
      <c r="E384" s="39" t="str">
        <f>IF(VLOOKUP(A384,'cenník 2022'!A385:I869,5,0)=0,"",(VLOOKUP(A384,'cenník 2022'!A385:I869,5,0)))</f>
        <v/>
      </c>
      <c r="F384" s="26" t="str">
        <f>IF(VLOOKUP(A384,'cenník 2022'!A385:I869,6,0)=0,"",(VLOOKUP(A384,'cenník 2022'!A385:I869,6,0)))</f>
        <v/>
      </c>
      <c r="G384" s="23">
        <f>IF(VLOOKUP(A384,'cenník 2022'!A385:I869,7,0)=0,"",(VLOOKUP(A384,'cenník 2022'!A385:I869,7,0)))</f>
        <v>64</v>
      </c>
      <c r="H384" s="24">
        <f>IF(VLOOKUP(A384,'cenník 2022'!A385:I869,8,0)=0,"",(VLOOKUP(A384,'cenník 2022'!A385:I869,8,0)))</f>
        <v>64</v>
      </c>
      <c r="I384" s="25">
        <f>IF(VLOOKUP(A384,'cenník 2022'!A385:I869,9,0)=0,"",(VLOOKUP(A384,'cenník 2022'!A385:I869,9,0)))</f>
        <v>76.8</v>
      </c>
    </row>
    <row r="385" spans="1:9">
      <c r="A385" s="27" t="s">
        <v>765</v>
      </c>
      <c r="B385" s="28"/>
      <c r="C385" s="35" t="s">
        <v>74</v>
      </c>
      <c r="D385" s="115">
        <f>VLOOKUP(A385,'cenník 2022'!A386:I870,4,0)</f>
        <v>1</v>
      </c>
      <c r="E385" s="39" t="str">
        <f>IF(VLOOKUP(A385,'cenník 2022'!A386:I870,5,0)=0,"",(VLOOKUP(A385,'cenník 2022'!A386:I870,5,0)))</f>
        <v/>
      </c>
      <c r="F385" s="26" t="str">
        <f>IF(VLOOKUP(A385,'cenník 2022'!A386:I870,6,0)=0,"",(VLOOKUP(A385,'cenník 2022'!A386:I870,6,0)))</f>
        <v/>
      </c>
      <c r="G385" s="23">
        <f>IF(VLOOKUP(A385,'cenník 2022'!A386:I870,7,0)=0,"",(VLOOKUP(A385,'cenník 2022'!A386:I870,7,0)))</f>
        <v>40.9</v>
      </c>
      <c r="H385" s="24">
        <f>IF(VLOOKUP(A385,'cenník 2022'!A386:I870,8,0)=0,"",(VLOOKUP(A385,'cenník 2022'!A386:I870,8,0)))</f>
        <v>40.9</v>
      </c>
      <c r="I385" s="25">
        <f>IF(VLOOKUP(A385,'cenník 2022'!A386:I870,9,0)=0,"",(VLOOKUP(A385,'cenník 2022'!A386:I870,9,0)))</f>
        <v>49.08</v>
      </c>
    </row>
    <row r="386" spans="1:9">
      <c r="A386" s="27" t="s">
        <v>766</v>
      </c>
      <c r="B386" s="28" t="s">
        <v>767</v>
      </c>
      <c r="C386" s="35" t="s">
        <v>74</v>
      </c>
      <c r="D386" s="115">
        <f>VLOOKUP(A386,'cenník 2022'!A387:I871,4,0)</f>
        <v>25</v>
      </c>
      <c r="E386" s="39" t="str">
        <f>IF(VLOOKUP(A386,'cenník 2022'!A387:I871,5,0)=0,"",(VLOOKUP(A386,'cenník 2022'!A387:I871,5,0)))</f>
        <v/>
      </c>
      <c r="F386" s="26" t="str">
        <f>IF(VLOOKUP(A386,'cenník 2022'!A387:I871,6,0)=0,"",(VLOOKUP(A386,'cenník 2022'!A387:I871,6,0)))</f>
        <v/>
      </c>
      <c r="G386" s="23">
        <f>IF(VLOOKUP(A386,'cenník 2022'!A387:I871,7,0)=0,"",(VLOOKUP(A386,'cenník 2022'!A387:I871,7,0)))</f>
        <v>3.5</v>
      </c>
      <c r="H386" s="24">
        <f>IF(VLOOKUP(A386,'cenník 2022'!A387:I871,8,0)=0,"",(VLOOKUP(A386,'cenník 2022'!A387:I871,8,0)))</f>
        <v>87.5</v>
      </c>
      <c r="I386" s="25">
        <f>IF(VLOOKUP(A386,'cenník 2022'!A387:I871,9,0)=0,"",(VLOOKUP(A386,'cenník 2022'!A387:I871,9,0)))</f>
        <v>105</v>
      </c>
    </row>
    <row r="387" spans="1:9">
      <c r="A387" s="27" t="s">
        <v>766</v>
      </c>
      <c r="B387" s="28" t="s">
        <v>768</v>
      </c>
      <c r="C387" s="35" t="s">
        <v>74</v>
      </c>
      <c r="D387" s="115">
        <f>VLOOKUP(A387,'cenník 2022'!A388:I872,4,0)</f>
        <v>25</v>
      </c>
      <c r="E387" s="39" t="str">
        <f>IF(VLOOKUP(A387,'cenník 2022'!A388:I872,5,0)=0,"",(VLOOKUP(A387,'cenník 2022'!A388:I872,5,0)))</f>
        <v/>
      </c>
      <c r="F387" s="26" t="str">
        <f>IF(VLOOKUP(A387,'cenník 2022'!A388:I872,6,0)=0,"",(VLOOKUP(A387,'cenník 2022'!A388:I872,6,0)))</f>
        <v/>
      </c>
      <c r="G387" s="23">
        <f>IF(VLOOKUP(A387,'cenník 2022'!A388:I872,7,0)=0,"",(VLOOKUP(A387,'cenník 2022'!A388:I872,7,0)))</f>
        <v>3.5</v>
      </c>
      <c r="H387" s="24">
        <f>IF(VLOOKUP(A387,'cenník 2022'!A388:I872,8,0)=0,"",(VLOOKUP(A387,'cenník 2022'!A388:I872,8,0)))</f>
        <v>87.5</v>
      </c>
      <c r="I387" s="25">
        <f>IF(VLOOKUP(A387,'cenník 2022'!A388:I872,9,0)=0,"",(VLOOKUP(A387,'cenník 2022'!A388:I872,9,0)))</f>
        <v>105</v>
      </c>
    </row>
    <row r="388" spans="1:9">
      <c r="A388" s="27" t="s">
        <v>769</v>
      </c>
      <c r="B388" s="28" t="s">
        <v>770</v>
      </c>
      <c r="C388" s="35" t="s">
        <v>74</v>
      </c>
      <c r="D388" s="115">
        <f>VLOOKUP(A388,'cenník 2022'!A389:I873,4,0)</f>
        <v>1</v>
      </c>
      <c r="E388" s="39" t="str">
        <f>IF(VLOOKUP(A388,'cenník 2022'!A389:I873,5,0)=0,"",(VLOOKUP(A388,'cenník 2022'!A389:I873,5,0)))</f>
        <v/>
      </c>
      <c r="F388" s="26" t="str">
        <f>IF(VLOOKUP(A388,'cenník 2022'!A389:I873,6,0)=0,"",(VLOOKUP(A388,'cenník 2022'!A389:I873,6,0)))</f>
        <v/>
      </c>
      <c r="G388" s="23">
        <f>IF(VLOOKUP(A388,'cenník 2022'!A389:I873,7,0)=0,"",(VLOOKUP(A388,'cenník 2022'!A389:I873,7,0)))</f>
        <v>32.6</v>
      </c>
      <c r="H388" s="24">
        <f>IF(VLOOKUP(A388,'cenník 2022'!A389:I873,8,0)=0,"",(VLOOKUP(A388,'cenník 2022'!A389:I873,8,0)))</f>
        <v>32.6</v>
      </c>
      <c r="I388" s="25">
        <f>IF(VLOOKUP(A388,'cenník 2022'!A389:I873,9,0)=0,"",(VLOOKUP(A388,'cenník 2022'!A389:I873,9,0)))</f>
        <v>39.119999999999997</v>
      </c>
    </row>
    <row r="389" spans="1:9">
      <c r="A389" s="27" t="s">
        <v>771</v>
      </c>
      <c r="B389" s="28">
        <v>8414</v>
      </c>
      <c r="C389" s="35" t="s">
        <v>428</v>
      </c>
      <c r="D389" s="115">
        <f>VLOOKUP(A389,'cenník 2022'!A390:I874,4,0)</f>
        <v>10</v>
      </c>
      <c r="E389" s="39" t="str">
        <f>IF(VLOOKUP(A389,'cenník 2022'!A390:I874,5,0)=0,"",(VLOOKUP(A389,'cenník 2022'!A390:I874,5,0)))</f>
        <v/>
      </c>
      <c r="F389" s="26" t="str">
        <f>IF(VLOOKUP(A389,'cenník 2022'!A390:I874,6,0)=0,"",(VLOOKUP(A389,'cenník 2022'!A390:I874,6,0)))</f>
        <v/>
      </c>
      <c r="G389" s="23">
        <f>IF(VLOOKUP(A389,'cenník 2022'!A390:I874,7,0)=0,"",(VLOOKUP(A389,'cenník 2022'!A390:I874,7,0)))</f>
        <v>2.8</v>
      </c>
      <c r="H389" s="24">
        <f>IF(VLOOKUP(A389,'cenník 2022'!A390:I874,8,0)=0,"",(VLOOKUP(A389,'cenník 2022'!A390:I874,8,0)))</f>
        <v>28</v>
      </c>
      <c r="I389" s="25">
        <f>IF(VLOOKUP(A389,'cenník 2022'!A390:I874,9,0)=0,"",(VLOOKUP(A389,'cenník 2022'!A390:I874,9,0)))</f>
        <v>33.6</v>
      </c>
    </row>
    <row r="390" spans="1:9">
      <c r="A390" s="27" t="s">
        <v>772</v>
      </c>
      <c r="B390" s="28">
        <v>8414</v>
      </c>
      <c r="C390" s="35" t="s">
        <v>428</v>
      </c>
      <c r="D390" s="115">
        <f>VLOOKUP(A390,'cenník 2022'!A391:I875,4,0)</f>
        <v>50</v>
      </c>
      <c r="E390" s="39" t="str">
        <f>IF(VLOOKUP(A390,'cenník 2022'!A391:I875,5,0)=0,"",(VLOOKUP(A390,'cenník 2022'!A391:I875,5,0)))</f>
        <v/>
      </c>
      <c r="F390" s="26" t="str">
        <f>IF(VLOOKUP(A390,'cenník 2022'!A391:I875,6,0)=0,"",(VLOOKUP(A390,'cenník 2022'!A391:I875,6,0)))</f>
        <v/>
      </c>
      <c r="G390" s="23">
        <f>IF(VLOOKUP(A390,'cenník 2022'!A391:I875,7,0)=0,"",(VLOOKUP(A390,'cenník 2022'!A391:I875,7,0)))</f>
        <v>2.5499999999999998</v>
      </c>
      <c r="H390" s="24">
        <f>IF(VLOOKUP(A390,'cenník 2022'!A391:I875,8,0)=0,"",(VLOOKUP(A390,'cenník 2022'!A391:I875,8,0)))</f>
        <v>127.49999999999999</v>
      </c>
      <c r="I390" s="25">
        <f>IF(VLOOKUP(A390,'cenník 2022'!A391:I875,9,0)=0,"",(VLOOKUP(A390,'cenník 2022'!A391:I875,9,0)))</f>
        <v>152.99999999999997</v>
      </c>
    </row>
    <row r="391" spans="1:9">
      <c r="A391" s="27" t="s">
        <v>773</v>
      </c>
      <c r="B391" s="28" t="s">
        <v>774</v>
      </c>
      <c r="C391" s="35" t="s">
        <v>428</v>
      </c>
      <c r="D391" s="115">
        <f>VLOOKUP(A391,'cenník 2022'!A392:I876,4,0)</f>
        <v>30</v>
      </c>
      <c r="E391" s="39" t="str">
        <f>IF(VLOOKUP(A391,'cenník 2022'!A392:I876,5,0)=0,"",(VLOOKUP(A391,'cenník 2022'!A392:I876,5,0)))</f>
        <v/>
      </c>
      <c r="F391" s="26" t="str">
        <f>IF(VLOOKUP(A391,'cenník 2022'!A392:I876,6,0)=0,"",(VLOOKUP(A391,'cenník 2022'!A392:I876,6,0)))</f>
        <v/>
      </c>
      <c r="G391" s="23">
        <f>IF(VLOOKUP(A391,'cenník 2022'!A392:I876,7,0)=0,"",(VLOOKUP(A391,'cenník 2022'!A392:I876,7,0)))</f>
        <v>9.07</v>
      </c>
      <c r="H391" s="24">
        <f>IF(VLOOKUP(A391,'cenník 2022'!A392:I876,8,0)=0,"",(VLOOKUP(A391,'cenník 2022'!A392:I876,8,0)))</f>
        <v>272.10000000000002</v>
      </c>
      <c r="I391" s="25">
        <f>IF(VLOOKUP(A391,'cenník 2022'!A392:I876,9,0)=0,"",(VLOOKUP(A391,'cenník 2022'!A392:I876,9,0)))</f>
        <v>326.52000000000004</v>
      </c>
    </row>
    <row r="392" spans="1:9">
      <c r="A392" s="27" t="s">
        <v>921</v>
      </c>
      <c r="B392" s="28" t="s">
        <v>775</v>
      </c>
      <c r="C392" s="35" t="s">
        <v>428</v>
      </c>
      <c r="D392" s="115">
        <f>VLOOKUP(A392,'cenník 2022'!A393:I877,4,0)</f>
        <v>30</v>
      </c>
      <c r="E392" s="39" t="str">
        <f>IF(VLOOKUP(A392,'cenník 2022'!A393:I877,5,0)=0,"",(VLOOKUP(A392,'cenník 2022'!A393:I877,5,0)))</f>
        <v/>
      </c>
      <c r="F392" s="26" t="str">
        <f>IF(VLOOKUP(A392,'cenník 2022'!A393:I877,6,0)=0,"",(VLOOKUP(A392,'cenník 2022'!A393:I877,6,0)))</f>
        <v/>
      </c>
      <c r="G392" s="23">
        <f>IF(VLOOKUP(A392,'cenník 2022'!A393:I877,7,0)=0,"",(VLOOKUP(A392,'cenník 2022'!A393:I877,7,0)))</f>
        <v>0.4</v>
      </c>
      <c r="H392" s="24">
        <f>IF(VLOOKUP(A392,'cenník 2022'!A393:I877,8,0)=0,"",(VLOOKUP(A392,'cenník 2022'!A393:I877,8,0)))</f>
        <v>12</v>
      </c>
      <c r="I392" s="25">
        <f>IF(VLOOKUP(A392,'cenník 2022'!A393:I877,9,0)=0,"",(VLOOKUP(A392,'cenník 2022'!A393:I877,9,0)))</f>
        <v>14.399999999999999</v>
      </c>
    </row>
    <row r="393" spans="1:9">
      <c r="A393" s="27" t="s">
        <v>776</v>
      </c>
      <c r="B393" s="28" t="s">
        <v>777</v>
      </c>
      <c r="C393" s="35" t="s">
        <v>428</v>
      </c>
      <c r="D393" s="115">
        <f>VLOOKUP(A393,'cenník 2022'!A394:I878,4,0)</f>
        <v>20</v>
      </c>
      <c r="E393" s="39" t="str">
        <f>IF(VLOOKUP(A393,'cenník 2022'!A394:I878,5,0)=0,"",(VLOOKUP(A393,'cenník 2022'!A394:I878,5,0)))</f>
        <v/>
      </c>
      <c r="F393" s="26" t="str">
        <f>IF(VLOOKUP(A393,'cenník 2022'!A394:I878,6,0)=0,"",(VLOOKUP(A393,'cenník 2022'!A394:I878,6,0)))</f>
        <v/>
      </c>
      <c r="G393" s="23">
        <f>IF(VLOOKUP(A393,'cenník 2022'!A394:I878,7,0)=0,"",(VLOOKUP(A393,'cenník 2022'!A394:I878,7,0)))</f>
        <v>2.62</v>
      </c>
      <c r="H393" s="24">
        <f>IF(VLOOKUP(A393,'cenník 2022'!A394:I878,8,0)=0,"",(VLOOKUP(A393,'cenník 2022'!A394:I878,8,0)))</f>
        <v>52.400000000000006</v>
      </c>
      <c r="I393" s="25">
        <f>IF(VLOOKUP(A393,'cenník 2022'!A394:I878,9,0)=0,"",(VLOOKUP(A393,'cenník 2022'!A394:I878,9,0)))</f>
        <v>62.88</v>
      </c>
    </row>
    <row r="394" spans="1:9">
      <c r="A394" s="27" t="s">
        <v>778</v>
      </c>
      <c r="B394" s="28" t="s">
        <v>779</v>
      </c>
      <c r="C394" s="35" t="s">
        <v>74</v>
      </c>
      <c r="D394" s="115">
        <f>VLOOKUP(A394,'cenník 2022'!A395:I879,4,0)</f>
        <v>1</v>
      </c>
      <c r="E394" s="39" t="str">
        <f>IF(VLOOKUP(A394,'cenník 2022'!A395:I879,5,0)=0,"",(VLOOKUP(A394,'cenník 2022'!A395:I879,5,0)))</f>
        <v/>
      </c>
      <c r="F394" s="26" t="str">
        <f>IF(VLOOKUP(A394,'cenník 2022'!A395:I879,6,0)=0,"",(VLOOKUP(A394,'cenník 2022'!A395:I879,6,0)))</f>
        <v/>
      </c>
      <c r="G394" s="23">
        <f>IF(VLOOKUP(A394,'cenník 2022'!A395:I879,7,0)=0,"",(VLOOKUP(A394,'cenník 2022'!A395:I879,7,0)))</f>
        <v>44.6</v>
      </c>
      <c r="H394" s="24">
        <f>IF(VLOOKUP(A394,'cenník 2022'!A395:I879,8,0)=0,"",(VLOOKUP(A394,'cenník 2022'!A395:I879,8,0)))</f>
        <v>44.6</v>
      </c>
      <c r="I394" s="25">
        <f>IF(VLOOKUP(A394,'cenník 2022'!A395:I879,9,0)=0,"",(VLOOKUP(A394,'cenník 2022'!A395:I879,9,0)))</f>
        <v>53.52</v>
      </c>
    </row>
    <row r="395" spans="1:9">
      <c r="A395" s="27" t="s">
        <v>780</v>
      </c>
      <c r="B395" s="28" t="s">
        <v>781</v>
      </c>
      <c r="C395" s="35" t="s">
        <v>428</v>
      </c>
      <c r="D395" s="115">
        <f>VLOOKUP(A395,'cenník 2022'!A396:I880,4,0)</f>
        <v>50</v>
      </c>
      <c r="E395" s="39" t="str">
        <f>IF(VLOOKUP(A395,'cenník 2022'!A396:I880,5,0)=0,"",(VLOOKUP(A395,'cenník 2022'!A396:I880,5,0)))</f>
        <v/>
      </c>
      <c r="F395" s="26" t="str">
        <f>IF(VLOOKUP(A395,'cenník 2022'!A396:I880,6,0)=0,"",(VLOOKUP(A395,'cenník 2022'!A396:I880,6,0)))</f>
        <v/>
      </c>
      <c r="G395" s="23">
        <f>IF(VLOOKUP(A395,'cenník 2022'!A396:I880,7,0)=0,"",(VLOOKUP(A395,'cenník 2022'!A396:I880,7,0)))</f>
        <v>2.4500000000000002</v>
      </c>
      <c r="H395" s="24">
        <f>IF(VLOOKUP(A395,'cenník 2022'!A396:I880,8,0)=0,"",(VLOOKUP(A395,'cenník 2022'!A396:I880,8,0)))</f>
        <v>122.50000000000001</v>
      </c>
      <c r="I395" s="25">
        <f>IF(VLOOKUP(A395,'cenník 2022'!A396:I880,9,0)=0,"",(VLOOKUP(A395,'cenník 2022'!A396:I880,9,0)))</f>
        <v>147</v>
      </c>
    </row>
    <row r="396" spans="1:9">
      <c r="A396" s="27" t="s">
        <v>782</v>
      </c>
      <c r="B396" s="28" t="s">
        <v>783</v>
      </c>
      <c r="C396" s="35" t="s">
        <v>428</v>
      </c>
      <c r="D396" s="115">
        <f>VLOOKUP(A396,'cenník 2022'!A397:I881,4,0)</f>
        <v>20</v>
      </c>
      <c r="E396" s="39" t="str">
        <f>IF(VLOOKUP(A396,'cenník 2022'!A397:I881,5,0)=0,"",(VLOOKUP(A396,'cenník 2022'!A397:I881,5,0)))</f>
        <v/>
      </c>
      <c r="F396" s="26" t="str">
        <f>IF(VLOOKUP(A396,'cenník 2022'!A397:I881,6,0)=0,"",(VLOOKUP(A396,'cenník 2022'!A397:I881,6,0)))</f>
        <v/>
      </c>
      <c r="G396" s="23">
        <f>IF(VLOOKUP(A396,'cenník 2022'!A397:I881,7,0)=0,"",(VLOOKUP(A396,'cenník 2022'!A397:I881,7,0)))</f>
        <v>2.6</v>
      </c>
      <c r="H396" s="24">
        <f>IF(VLOOKUP(A396,'cenník 2022'!A397:I881,8,0)=0,"",(VLOOKUP(A396,'cenník 2022'!A397:I881,8,0)))</f>
        <v>52</v>
      </c>
      <c r="I396" s="25">
        <f>IF(VLOOKUP(A396,'cenník 2022'!A397:I881,9,0)=0,"",(VLOOKUP(A396,'cenník 2022'!A397:I881,9,0)))</f>
        <v>62.4</v>
      </c>
    </row>
    <row r="397" spans="1:9">
      <c r="A397" s="27" t="s">
        <v>784</v>
      </c>
      <c r="B397" s="28">
        <v>28550</v>
      </c>
      <c r="C397" s="35" t="s">
        <v>74</v>
      </c>
      <c r="D397" s="115">
        <f>VLOOKUP(A397,'cenník 2022'!A398:I882,4,0)</f>
        <v>1</v>
      </c>
      <c r="E397" s="39" t="str">
        <f>IF(VLOOKUP(A397,'cenník 2022'!A398:I882,5,0)=0,"",(VLOOKUP(A397,'cenník 2022'!A398:I882,5,0)))</f>
        <v/>
      </c>
      <c r="F397" s="26" t="str">
        <f>IF(VLOOKUP(A397,'cenník 2022'!A398:I882,6,0)=0,"",(VLOOKUP(A397,'cenník 2022'!A398:I882,6,0)))</f>
        <v/>
      </c>
      <c r="G397" s="23">
        <f>IF(VLOOKUP(A397,'cenník 2022'!A398:I882,7,0)=0,"",(VLOOKUP(A397,'cenník 2022'!A398:I882,7,0)))</f>
        <v>46</v>
      </c>
      <c r="H397" s="24">
        <f>IF(VLOOKUP(A397,'cenník 2022'!A398:I882,8,0)=0,"",(VLOOKUP(A397,'cenník 2022'!A398:I882,8,0)))</f>
        <v>46</v>
      </c>
      <c r="I397" s="25">
        <f>IF(VLOOKUP(A397,'cenník 2022'!A398:I882,9,0)=0,"",(VLOOKUP(A397,'cenník 2022'!A398:I882,9,0)))</f>
        <v>55.199999999999996</v>
      </c>
    </row>
    <row r="398" spans="1:9">
      <c r="A398" s="27" t="s">
        <v>785</v>
      </c>
      <c r="B398" s="28" t="s">
        <v>786</v>
      </c>
      <c r="C398" s="35" t="s">
        <v>74</v>
      </c>
      <c r="D398" s="115">
        <f>VLOOKUP(A398,'cenník 2022'!A399:I883,4,0)</f>
        <v>1</v>
      </c>
      <c r="E398" s="39" t="str">
        <f>IF(VLOOKUP(A398,'cenník 2022'!A399:I883,5,0)=0,"",(VLOOKUP(A398,'cenník 2022'!A399:I883,5,0)))</f>
        <v/>
      </c>
      <c r="F398" s="26" t="str">
        <f>IF(VLOOKUP(A398,'cenník 2022'!A399:I883,6,0)=0,"",(VLOOKUP(A398,'cenník 2022'!A399:I883,6,0)))</f>
        <v/>
      </c>
      <c r="G398" s="23">
        <f>IF(VLOOKUP(A398,'cenník 2022'!A399:I883,7,0)=0,"",(VLOOKUP(A398,'cenník 2022'!A399:I883,7,0)))</f>
        <v>32.6</v>
      </c>
      <c r="H398" s="24">
        <f>IF(VLOOKUP(A398,'cenník 2022'!A399:I883,8,0)=0,"",(VLOOKUP(A398,'cenník 2022'!A399:I883,8,0)))</f>
        <v>32.6</v>
      </c>
      <c r="I398" s="25">
        <f>IF(VLOOKUP(A398,'cenník 2022'!A399:I883,9,0)=0,"",(VLOOKUP(A398,'cenník 2022'!A399:I883,9,0)))</f>
        <v>39.119999999999997</v>
      </c>
    </row>
    <row r="399" spans="1:9">
      <c r="A399" s="27" t="s">
        <v>787</v>
      </c>
      <c r="B399" s="28" t="s">
        <v>788</v>
      </c>
      <c r="C399" s="35" t="s">
        <v>74</v>
      </c>
      <c r="D399" s="115">
        <f>VLOOKUP(A399,'cenník 2022'!A400:I884,4,0)</f>
        <v>1</v>
      </c>
      <c r="E399" s="39" t="str">
        <f>IF(VLOOKUP(A399,'cenník 2022'!A400:I884,5,0)=0,"",(VLOOKUP(A399,'cenník 2022'!A400:I884,5,0)))</f>
        <v/>
      </c>
      <c r="F399" s="26" t="str">
        <f>IF(VLOOKUP(A399,'cenník 2022'!A400:I884,6,0)=0,"",(VLOOKUP(A399,'cenník 2022'!A400:I884,6,0)))</f>
        <v/>
      </c>
      <c r="G399" s="23">
        <f>IF(VLOOKUP(A399,'cenník 2022'!A400:I884,7,0)=0,"",(VLOOKUP(A399,'cenník 2022'!A400:I884,7,0)))</f>
        <v>10.199999999999999</v>
      </c>
      <c r="H399" s="24">
        <f>IF(VLOOKUP(A399,'cenník 2022'!A400:I884,8,0)=0,"",(VLOOKUP(A399,'cenník 2022'!A400:I884,8,0)))</f>
        <v>10.199999999999999</v>
      </c>
      <c r="I399" s="25">
        <f>IF(VLOOKUP(A399,'cenník 2022'!A400:I884,9,0)=0,"",(VLOOKUP(A399,'cenník 2022'!A400:I884,9,0)))</f>
        <v>12.239999999999998</v>
      </c>
    </row>
    <row r="400" spans="1:9">
      <c r="A400" s="27" t="s">
        <v>789</v>
      </c>
      <c r="B400" s="28" t="s">
        <v>790</v>
      </c>
      <c r="C400" s="35" t="s">
        <v>74</v>
      </c>
      <c r="D400" s="115">
        <f>VLOOKUP(A400,'cenník 2022'!A401:I885,4,0)</f>
        <v>1</v>
      </c>
      <c r="E400" s="39" t="str">
        <f>IF(VLOOKUP(A400,'cenník 2022'!A401:I885,5,0)=0,"",(VLOOKUP(A400,'cenník 2022'!A401:I885,5,0)))</f>
        <v/>
      </c>
      <c r="F400" s="26" t="str">
        <f>IF(VLOOKUP(A400,'cenník 2022'!A401:I885,6,0)=0,"",(VLOOKUP(A400,'cenník 2022'!A401:I885,6,0)))</f>
        <v/>
      </c>
      <c r="G400" s="23">
        <f>IF(VLOOKUP(A400,'cenník 2022'!A401:I885,7,0)=0,"",(VLOOKUP(A400,'cenník 2022'!A401:I885,7,0)))</f>
        <v>21.1</v>
      </c>
      <c r="H400" s="24">
        <f>IF(VLOOKUP(A400,'cenník 2022'!A401:I885,8,0)=0,"",(VLOOKUP(A400,'cenník 2022'!A401:I885,8,0)))</f>
        <v>21.1</v>
      </c>
      <c r="I400" s="25">
        <f>IF(VLOOKUP(A400,'cenník 2022'!A401:I885,9,0)=0,"",(VLOOKUP(A400,'cenník 2022'!A401:I885,9,0)))</f>
        <v>25.32</v>
      </c>
    </row>
    <row r="401" spans="1:9">
      <c r="A401" s="27" t="s">
        <v>791</v>
      </c>
      <c r="B401" s="28" t="s">
        <v>792</v>
      </c>
      <c r="C401" s="35" t="s">
        <v>74</v>
      </c>
      <c r="D401" s="115">
        <f>VLOOKUP(A401,'cenník 2022'!A402:I886,4,0)</f>
        <v>1</v>
      </c>
      <c r="E401" s="39" t="str">
        <f>IF(VLOOKUP(A401,'cenník 2022'!A402:I886,5,0)=0,"",(VLOOKUP(A401,'cenník 2022'!A402:I886,5,0)))</f>
        <v/>
      </c>
      <c r="F401" s="26" t="str">
        <f>IF(VLOOKUP(A401,'cenník 2022'!A402:I886,6,0)=0,"",(VLOOKUP(A401,'cenník 2022'!A402:I886,6,0)))</f>
        <v/>
      </c>
      <c r="G401" s="23">
        <f>IF(VLOOKUP(A401,'cenník 2022'!A402:I886,7,0)=0,"",(VLOOKUP(A401,'cenník 2022'!A402:I886,7,0)))</f>
        <v>4.5999999999999996</v>
      </c>
      <c r="H401" s="24">
        <f>IF(VLOOKUP(A401,'cenník 2022'!A402:I886,8,0)=0,"",(VLOOKUP(A401,'cenník 2022'!A402:I886,8,0)))</f>
        <v>4.5999999999999996</v>
      </c>
      <c r="I401" s="25">
        <f>IF(VLOOKUP(A401,'cenník 2022'!A402:I886,9,0)=0,"",(VLOOKUP(A401,'cenník 2022'!A402:I886,9,0)))</f>
        <v>5.52</v>
      </c>
    </row>
    <row r="402" spans="1:9">
      <c r="A402" s="27" t="s">
        <v>793</v>
      </c>
      <c r="B402" s="28" t="s">
        <v>794</v>
      </c>
      <c r="C402" s="35" t="s">
        <v>74</v>
      </c>
      <c r="D402" s="115">
        <f>VLOOKUP(A402,'cenník 2022'!A403:I887,4,0)</f>
        <v>1</v>
      </c>
      <c r="E402" s="39" t="str">
        <f>IF(VLOOKUP(A402,'cenník 2022'!A403:I887,5,0)=0,"",(VLOOKUP(A402,'cenník 2022'!A403:I887,5,0)))</f>
        <v/>
      </c>
      <c r="F402" s="26" t="str">
        <f>IF(VLOOKUP(A402,'cenník 2022'!A403:I887,6,0)=0,"",(VLOOKUP(A402,'cenník 2022'!A403:I887,6,0)))</f>
        <v/>
      </c>
      <c r="G402" s="23">
        <f>IF(VLOOKUP(A402,'cenník 2022'!A403:I887,7,0)=0,"",(VLOOKUP(A402,'cenník 2022'!A403:I887,7,0)))</f>
        <v>61</v>
      </c>
      <c r="H402" s="24">
        <f>IF(VLOOKUP(A402,'cenník 2022'!A403:I887,8,0)=0,"",(VLOOKUP(A402,'cenník 2022'!A403:I887,8,0)))</f>
        <v>61</v>
      </c>
      <c r="I402" s="25">
        <f>IF(VLOOKUP(A402,'cenník 2022'!A403:I887,9,0)=0,"",(VLOOKUP(A402,'cenník 2022'!A403:I887,9,0)))</f>
        <v>73.2</v>
      </c>
    </row>
    <row r="403" spans="1:9">
      <c r="A403" s="27" t="s">
        <v>795</v>
      </c>
      <c r="B403" s="28" t="s">
        <v>796</v>
      </c>
      <c r="C403" s="35" t="s">
        <v>797</v>
      </c>
      <c r="D403" s="115">
        <f>VLOOKUP(A403,'cenník 2022'!A404:I888,4,0)</f>
        <v>1</v>
      </c>
      <c r="E403" s="39" t="str">
        <f>IF(VLOOKUP(A403,'cenník 2022'!A404:I888,5,0)=0,"",(VLOOKUP(A403,'cenník 2022'!A404:I888,5,0)))</f>
        <v/>
      </c>
      <c r="F403" s="26" t="str">
        <f>IF(VLOOKUP(A403,'cenník 2022'!A404:I888,6,0)=0,"",(VLOOKUP(A403,'cenník 2022'!A404:I888,6,0)))</f>
        <v/>
      </c>
      <c r="G403" s="23">
        <f>IF(VLOOKUP(A403,'cenník 2022'!A404:I888,7,0)=0,"",(VLOOKUP(A403,'cenník 2022'!A404:I888,7,0)))</f>
        <v>312</v>
      </c>
      <c r="H403" s="24">
        <f>IF(VLOOKUP(A403,'cenník 2022'!A404:I888,8,0)=0,"",(VLOOKUP(A403,'cenník 2022'!A404:I888,8,0)))</f>
        <v>312</v>
      </c>
      <c r="I403" s="25">
        <f>IF(VLOOKUP(A403,'cenník 2022'!A404:I888,9,0)=0,"",(VLOOKUP(A403,'cenník 2022'!A404:I888,9,0)))</f>
        <v>374.4</v>
      </c>
    </row>
    <row r="404" spans="1:9">
      <c r="A404" s="27" t="s">
        <v>798</v>
      </c>
      <c r="B404" s="28" t="s">
        <v>799</v>
      </c>
      <c r="C404" s="35" t="s">
        <v>74</v>
      </c>
      <c r="D404" s="115">
        <f>VLOOKUP(A404,'cenník 2022'!A405:I889,4,0)</f>
        <v>1</v>
      </c>
      <c r="E404" s="39" t="str">
        <f>IF(VLOOKUP(A404,'cenník 2022'!A405:I889,5,0)=0,"",(VLOOKUP(A404,'cenník 2022'!A405:I889,5,0)))</f>
        <v/>
      </c>
      <c r="F404" s="26" t="str">
        <f>IF(VLOOKUP(A404,'cenník 2022'!A405:I889,6,0)=0,"",(VLOOKUP(A404,'cenník 2022'!A405:I889,6,0)))</f>
        <v/>
      </c>
      <c r="G404" s="23">
        <f>IF(VLOOKUP(A404,'cenník 2022'!A405:I889,7,0)=0,"",(VLOOKUP(A404,'cenník 2022'!A405:I889,7,0)))</f>
        <v>153</v>
      </c>
      <c r="H404" s="24">
        <f>IF(VLOOKUP(A404,'cenník 2022'!A405:I889,8,0)=0,"",(VLOOKUP(A404,'cenník 2022'!A405:I889,8,0)))</f>
        <v>153</v>
      </c>
      <c r="I404" s="25">
        <f>IF(VLOOKUP(A404,'cenník 2022'!A405:I889,9,0)=0,"",(VLOOKUP(A404,'cenník 2022'!A405:I889,9,0)))</f>
        <v>183.6</v>
      </c>
    </row>
    <row r="405" spans="1:9">
      <c r="A405" s="27" t="s">
        <v>800</v>
      </c>
      <c r="B405" s="28" t="s">
        <v>801</v>
      </c>
      <c r="C405" s="35" t="s">
        <v>74</v>
      </c>
      <c r="D405" s="115">
        <f>VLOOKUP(A405,'cenník 2022'!A406:I890,4,0)</f>
        <v>1</v>
      </c>
      <c r="E405" s="39" t="str">
        <f>IF(VLOOKUP(A405,'cenník 2022'!A406:I890,5,0)=0,"",(VLOOKUP(A405,'cenník 2022'!A406:I890,5,0)))</f>
        <v/>
      </c>
      <c r="F405" s="26" t="str">
        <f>IF(VLOOKUP(A405,'cenník 2022'!A406:I890,6,0)=0,"",(VLOOKUP(A405,'cenník 2022'!A406:I890,6,0)))</f>
        <v/>
      </c>
      <c r="G405" s="23">
        <f>IF(VLOOKUP(A405,'cenník 2022'!A406:I890,7,0)=0,"",(VLOOKUP(A405,'cenník 2022'!A406:I890,7,0)))</f>
        <v>99</v>
      </c>
      <c r="H405" s="24">
        <f>IF(VLOOKUP(A405,'cenník 2022'!A406:I890,8,0)=0,"",(VLOOKUP(A405,'cenník 2022'!A406:I890,8,0)))</f>
        <v>99</v>
      </c>
      <c r="I405" s="25">
        <f>IF(VLOOKUP(A405,'cenník 2022'!A406:I890,9,0)=0,"",(VLOOKUP(A405,'cenník 2022'!A406:I890,9,0)))</f>
        <v>118.8</v>
      </c>
    </row>
    <row r="406" spans="1:9">
      <c r="A406" s="27" t="s">
        <v>802</v>
      </c>
      <c r="B406" s="28" t="s">
        <v>803</v>
      </c>
      <c r="C406" s="35" t="s">
        <v>74</v>
      </c>
      <c r="D406" s="115">
        <f>VLOOKUP(A406,'cenník 2022'!A407:I891,4,0)</f>
        <v>1</v>
      </c>
      <c r="E406" s="39" t="str">
        <f>IF(VLOOKUP(A406,'cenník 2022'!A407:I891,5,0)=0,"",(VLOOKUP(A406,'cenník 2022'!A407:I891,5,0)))</f>
        <v/>
      </c>
      <c r="F406" s="26" t="str">
        <f>IF(VLOOKUP(A406,'cenník 2022'!A407:I891,6,0)=0,"",(VLOOKUP(A406,'cenník 2022'!A407:I891,6,0)))</f>
        <v/>
      </c>
      <c r="G406" s="23">
        <f>IF(VLOOKUP(A406,'cenník 2022'!A407:I891,7,0)=0,"",(VLOOKUP(A406,'cenník 2022'!A407:I891,7,0)))</f>
        <v>27.1</v>
      </c>
      <c r="H406" s="24">
        <f>IF(VLOOKUP(A406,'cenník 2022'!A407:I891,8,0)=0,"",(VLOOKUP(A406,'cenník 2022'!A407:I891,8,0)))</f>
        <v>27.1</v>
      </c>
      <c r="I406" s="25">
        <f>IF(VLOOKUP(A406,'cenník 2022'!A407:I891,9,0)=0,"",(VLOOKUP(A406,'cenník 2022'!A407:I891,9,0)))</f>
        <v>32.520000000000003</v>
      </c>
    </row>
    <row r="407" spans="1:9">
      <c r="A407" s="27" t="s">
        <v>804</v>
      </c>
      <c r="B407" s="28" t="s">
        <v>805</v>
      </c>
      <c r="C407" s="35" t="s">
        <v>74</v>
      </c>
      <c r="D407" s="115">
        <f>VLOOKUP(A407,'cenník 2022'!A408:I892,4,0)</f>
        <v>1</v>
      </c>
      <c r="E407" s="39" t="str">
        <f>IF(VLOOKUP(A407,'cenník 2022'!A408:I892,5,0)=0,"",(VLOOKUP(A407,'cenník 2022'!A408:I892,5,0)))</f>
        <v/>
      </c>
      <c r="F407" s="26" t="str">
        <f>IF(VLOOKUP(A407,'cenník 2022'!A408:I892,6,0)=0,"",(VLOOKUP(A407,'cenník 2022'!A408:I892,6,0)))</f>
        <v/>
      </c>
      <c r="G407" s="23">
        <f>IF(VLOOKUP(A407,'cenník 2022'!A408:I892,7,0)=0,"",(VLOOKUP(A407,'cenník 2022'!A408:I892,7,0)))</f>
        <v>65.099999999999994</v>
      </c>
      <c r="H407" s="24">
        <f>IF(VLOOKUP(A407,'cenník 2022'!A408:I892,8,0)=0,"",(VLOOKUP(A407,'cenník 2022'!A408:I892,8,0)))</f>
        <v>65.099999999999994</v>
      </c>
      <c r="I407" s="25">
        <f>IF(VLOOKUP(A407,'cenník 2022'!A408:I892,9,0)=0,"",(VLOOKUP(A407,'cenník 2022'!A408:I892,9,0)))</f>
        <v>78.11999999999999</v>
      </c>
    </row>
    <row r="408" spans="1:9">
      <c r="A408" s="27" t="s">
        <v>806</v>
      </c>
      <c r="B408" s="28" t="s">
        <v>807</v>
      </c>
      <c r="C408" s="35" t="s">
        <v>74</v>
      </c>
      <c r="D408" s="115">
        <f>VLOOKUP(A408,'cenník 2022'!A409:I893,4,0)</f>
        <v>1</v>
      </c>
      <c r="E408" s="39" t="str">
        <f>IF(VLOOKUP(A408,'cenník 2022'!A409:I893,5,0)=0,"",(VLOOKUP(A408,'cenník 2022'!A409:I893,5,0)))</f>
        <v/>
      </c>
      <c r="F408" s="26" t="str">
        <f>IF(VLOOKUP(A408,'cenník 2022'!A409:I893,6,0)=0,"",(VLOOKUP(A408,'cenník 2022'!A409:I893,6,0)))</f>
        <v/>
      </c>
      <c r="G408" s="23">
        <f>IF(VLOOKUP(A408,'cenník 2022'!A409:I893,7,0)=0,"",(VLOOKUP(A408,'cenník 2022'!A409:I893,7,0)))</f>
        <v>203</v>
      </c>
      <c r="H408" s="24">
        <f>IF(VLOOKUP(A408,'cenník 2022'!A409:I893,8,0)=0,"",(VLOOKUP(A408,'cenník 2022'!A409:I893,8,0)))</f>
        <v>203</v>
      </c>
      <c r="I408" s="25">
        <f>IF(VLOOKUP(A408,'cenník 2022'!A409:I893,9,0)=0,"",(VLOOKUP(A408,'cenník 2022'!A409:I893,9,0)))</f>
        <v>243.6</v>
      </c>
    </row>
    <row r="409" spans="1:9">
      <c r="A409" s="27" t="s">
        <v>808</v>
      </c>
      <c r="B409" s="28" t="s">
        <v>809</v>
      </c>
      <c r="C409" s="35" t="s">
        <v>74</v>
      </c>
      <c r="D409" s="115">
        <f>VLOOKUP(A409,'cenník 2022'!A410:I894,4,0)</f>
        <v>1</v>
      </c>
      <c r="E409" s="39" t="str">
        <f>IF(VLOOKUP(A409,'cenník 2022'!A410:I894,5,0)=0,"",(VLOOKUP(A409,'cenník 2022'!A410:I894,5,0)))</f>
        <v/>
      </c>
      <c r="F409" s="26" t="str">
        <f>IF(VLOOKUP(A409,'cenník 2022'!A410:I894,6,0)=0,"",(VLOOKUP(A409,'cenník 2022'!A410:I894,6,0)))</f>
        <v/>
      </c>
      <c r="G409" s="23">
        <f>IF(VLOOKUP(A409,'cenník 2022'!A410:I894,7,0)=0,"",(VLOOKUP(A409,'cenník 2022'!A410:I894,7,0)))</f>
        <v>152</v>
      </c>
      <c r="H409" s="24">
        <f>IF(VLOOKUP(A409,'cenník 2022'!A410:I894,8,0)=0,"",(VLOOKUP(A409,'cenník 2022'!A410:I894,8,0)))</f>
        <v>152</v>
      </c>
      <c r="I409" s="25">
        <f>IF(VLOOKUP(A409,'cenník 2022'!A410:I894,9,0)=0,"",(VLOOKUP(A409,'cenník 2022'!A410:I894,9,0)))</f>
        <v>182.4</v>
      </c>
    </row>
    <row r="410" spans="1:9">
      <c r="A410" s="27" t="s">
        <v>810</v>
      </c>
      <c r="B410" s="28" t="s">
        <v>811</v>
      </c>
      <c r="C410" s="35" t="s">
        <v>74</v>
      </c>
      <c r="D410" s="115">
        <f>VLOOKUP(A410,'cenník 2022'!A411:I895,4,0)</f>
        <v>1</v>
      </c>
      <c r="E410" s="39" t="str">
        <f>IF(VLOOKUP(A410,'cenník 2022'!A411:I895,5,0)=0,"",(VLOOKUP(A410,'cenník 2022'!A411:I895,5,0)))</f>
        <v/>
      </c>
      <c r="F410" s="26" t="str">
        <f>IF(VLOOKUP(A410,'cenník 2022'!A411:I895,6,0)=0,"",(VLOOKUP(A410,'cenník 2022'!A411:I895,6,0)))</f>
        <v/>
      </c>
      <c r="G410" s="23">
        <f>IF(VLOOKUP(A410,'cenník 2022'!A411:I895,7,0)=0,"",(VLOOKUP(A410,'cenník 2022'!A411:I895,7,0)))</f>
        <v>152</v>
      </c>
      <c r="H410" s="24">
        <f>IF(VLOOKUP(A410,'cenník 2022'!A411:I895,8,0)=0,"",(VLOOKUP(A410,'cenník 2022'!A411:I895,8,0)))</f>
        <v>152</v>
      </c>
      <c r="I410" s="25">
        <f>IF(VLOOKUP(A410,'cenník 2022'!A411:I895,9,0)=0,"",(VLOOKUP(A410,'cenník 2022'!A411:I895,9,0)))</f>
        <v>182.4</v>
      </c>
    </row>
    <row r="411" spans="1:9">
      <c r="A411" s="27" t="s">
        <v>812</v>
      </c>
      <c r="B411" s="28" t="s">
        <v>813</v>
      </c>
      <c r="C411" s="35" t="s">
        <v>74</v>
      </c>
      <c r="D411" s="115">
        <f>VLOOKUP(A411,'cenník 2022'!A412:I896,4,0)</f>
        <v>1</v>
      </c>
      <c r="E411" s="39" t="str">
        <f>IF(VLOOKUP(A411,'cenník 2022'!A412:I896,5,0)=0,"",(VLOOKUP(A411,'cenník 2022'!A412:I896,5,0)))</f>
        <v/>
      </c>
      <c r="F411" s="26" t="str">
        <f>IF(VLOOKUP(A411,'cenník 2022'!A412:I896,6,0)=0,"",(VLOOKUP(A411,'cenník 2022'!A412:I896,6,0)))</f>
        <v/>
      </c>
      <c r="G411" s="23">
        <f>IF(VLOOKUP(A411,'cenník 2022'!A412:I896,7,0)=0,"",(VLOOKUP(A411,'cenník 2022'!A412:I896,7,0)))</f>
        <v>150</v>
      </c>
      <c r="H411" s="24">
        <f>IF(VLOOKUP(A411,'cenník 2022'!A412:I896,8,0)=0,"",(VLOOKUP(A411,'cenník 2022'!A412:I896,8,0)))</f>
        <v>150</v>
      </c>
      <c r="I411" s="25">
        <f>IF(VLOOKUP(A411,'cenník 2022'!A412:I896,9,0)=0,"",(VLOOKUP(A411,'cenník 2022'!A412:I896,9,0)))</f>
        <v>180</v>
      </c>
    </row>
    <row r="412" spans="1:9">
      <c r="A412" s="27" t="s">
        <v>800</v>
      </c>
      <c r="B412" s="28" t="s">
        <v>801</v>
      </c>
      <c r="C412" s="35" t="s">
        <v>74</v>
      </c>
      <c r="D412" s="115">
        <f>VLOOKUP(A412,'cenník 2022'!A413:I897,4,0)</f>
        <v>1</v>
      </c>
      <c r="E412" s="39" t="str">
        <f>IF(VLOOKUP(A412,'cenník 2022'!A413:I897,5,0)=0,"",(VLOOKUP(A412,'cenník 2022'!A413:I897,5,0)))</f>
        <v/>
      </c>
      <c r="F412" s="26" t="str">
        <f>IF(VLOOKUP(A412,'cenník 2022'!A413:I897,6,0)=0,"",(VLOOKUP(A412,'cenník 2022'!A413:I897,6,0)))</f>
        <v/>
      </c>
      <c r="G412" s="23">
        <f>IF(VLOOKUP(A412,'cenník 2022'!A413:I897,7,0)=0,"",(VLOOKUP(A412,'cenník 2022'!A413:I897,7,0)))</f>
        <v>99</v>
      </c>
      <c r="H412" s="24">
        <f>IF(VLOOKUP(A412,'cenník 2022'!A413:I897,8,0)=0,"",(VLOOKUP(A412,'cenník 2022'!A413:I897,8,0)))</f>
        <v>99</v>
      </c>
      <c r="I412" s="25">
        <f>IF(VLOOKUP(A412,'cenník 2022'!A413:I897,9,0)=0,"",(VLOOKUP(A412,'cenník 2022'!A413:I897,9,0)))</f>
        <v>118.8</v>
      </c>
    </row>
    <row r="413" spans="1:9">
      <c r="A413" s="27" t="s">
        <v>815</v>
      </c>
      <c r="B413" s="28" t="s">
        <v>816</v>
      </c>
      <c r="C413" s="35" t="s">
        <v>74</v>
      </c>
      <c r="D413" s="115">
        <f>VLOOKUP(A413,'cenník 2022'!A414:I898,4,0)</f>
        <v>1</v>
      </c>
      <c r="E413" s="39" t="str">
        <f>IF(VLOOKUP(A413,'cenník 2022'!A414:I898,5,0)=0,"",(VLOOKUP(A413,'cenník 2022'!A414:I898,5,0)))</f>
        <v/>
      </c>
      <c r="F413" s="26" t="str">
        <f>IF(VLOOKUP(A413,'cenník 2022'!A414:I898,6,0)=0,"",(VLOOKUP(A413,'cenník 2022'!A414:I898,6,0)))</f>
        <v/>
      </c>
      <c r="G413" s="23">
        <f>IF(VLOOKUP(A413,'cenník 2022'!A414:I898,7,0)=0,"",(VLOOKUP(A413,'cenník 2022'!A414:I898,7,0)))</f>
        <v>81</v>
      </c>
      <c r="H413" s="24">
        <f>IF(VLOOKUP(A413,'cenník 2022'!A414:I898,8,0)=0,"",(VLOOKUP(A413,'cenník 2022'!A414:I898,8,0)))</f>
        <v>81</v>
      </c>
      <c r="I413" s="25">
        <f>IF(VLOOKUP(A413,'cenník 2022'!A414:I898,9,0)=0,"",(VLOOKUP(A413,'cenník 2022'!A414:I898,9,0)))</f>
        <v>97.2</v>
      </c>
    </row>
    <row r="414" spans="1:9">
      <c r="A414" s="27" t="s">
        <v>817</v>
      </c>
      <c r="B414" s="28" t="s">
        <v>818</v>
      </c>
      <c r="C414" s="35" t="s">
        <v>74</v>
      </c>
      <c r="D414" s="115">
        <f>VLOOKUP(A414,'cenník 2022'!A415:I899,4,0)</f>
        <v>1</v>
      </c>
      <c r="E414" s="39" t="str">
        <f>IF(VLOOKUP(A414,'cenník 2022'!A415:I899,5,0)=0,"",(VLOOKUP(A414,'cenník 2022'!A415:I899,5,0)))</f>
        <v/>
      </c>
      <c r="F414" s="26" t="str">
        <f>IF(VLOOKUP(A414,'cenník 2022'!A415:I899,6,0)=0,"",(VLOOKUP(A414,'cenník 2022'!A415:I899,6,0)))</f>
        <v/>
      </c>
      <c r="G414" s="23">
        <f>IF(VLOOKUP(A414,'cenník 2022'!A415:I899,7,0)=0,"",(VLOOKUP(A414,'cenník 2022'!A415:I899,7,0)))</f>
        <v>62</v>
      </c>
      <c r="H414" s="24">
        <f>IF(VLOOKUP(A414,'cenník 2022'!A415:I899,8,0)=0,"",(VLOOKUP(A414,'cenník 2022'!A415:I899,8,0)))</f>
        <v>45</v>
      </c>
      <c r="I414" s="25">
        <f>IF(VLOOKUP(A414,'cenník 2022'!A415:I899,9,0)=0,"",(VLOOKUP(A414,'cenník 2022'!A415:I899,9,0)))</f>
        <v>54</v>
      </c>
    </row>
    <row r="415" spans="1:9">
      <c r="A415" s="27" t="s">
        <v>819</v>
      </c>
      <c r="B415" s="28" t="s">
        <v>820</v>
      </c>
      <c r="C415" s="35" t="s">
        <v>74</v>
      </c>
      <c r="D415" s="115">
        <f>VLOOKUP(A415,'cenník 2022'!A416:I900,4,0)</f>
        <v>1</v>
      </c>
      <c r="E415" s="39" t="str">
        <f>IF(VLOOKUP(A415,'cenník 2022'!A416:I900,5,0)=0,"",(VLOOKUP(A415,'cenník 2022'!A416:I900,5,0)))</f>
        <v/>
      </c>
      <c r="F415" s="26" t="str">
        <f>IF(VLOOKUP(A415,'cenník 2022'!A416:I900,6,0)=0,"",(VLOOKUP(A415,'cenník 2022'!A416:I900,6,0)))</f>
        <v/>
      </c>
      <c r="G415" s="23">
        <f>IF(VLOOKUP(A415,'cenník 2022'!A416:I900,7,0)=0,"",(VLOOKUP(A415,'cenník 2022'!A416:I900,7,0)))</f>
        <v>62</v>
      </c>
      <c r="H415" s="24">
        <f>IF(VLOOKUP(A415,'cenník 2022'!A416:I900,8,0)=0,"",(VLOOKUP(A415,'cenník 2022'!A416:I900,8,0)))</f>
        <v>45</v>
      </c>
      <c r="I415" s="25">
        <f>IF(VLOOKUP(A415,'cenník 2022'!A416:I900,9,0)=0,"",(VLOOKUP(A415,'cenník 2022'!A416:I900,9,0)))</f>
        <v>54</v>
      </c>
    </row>
    <row r="416" spans="1:9">
      <c r="A416" s="27" t="s">
        <v>821</v>
      </c>
      <c r="B416" s="28" t="s">
        <v>822</v>
      </c>
      <c r="C416" s="35" t="s">
        <v>74</v>
      </c>
      <c r="D416" s="115" t="str">
        <f>VLOOKUP(A416,'cenník 2022'!A417:I901,4,0)</f>
        <v>návrh</v>
      </c>
      <c r="E416" s="39" t="str">
        <f>IF(VLOOKUP(A416,'cenník 2022'!A417:I901,5,0)=0,"",(VLOOKUP(A416,'cenník 2022'!A417:I901,5,0)))</f>
        <v/>
      </c>
      <c r="F416" s="26" t="str">
        <f>IF(VLOOKUP(A416,'cenník 2022'!A417:I901,6,0)=0,"",(VLOOKUP(A416,'cenník 2022'!A417:I901,6,0)))</f>
        <v/>
      </c>
      <c r="G416" s="23">
        <f>IF(VLOOKUP(A416,'cenník 2022'!A417:I901,7,0)=0,"",(VLOOKUP(A416,'cenník 2022'!A417:I901,7,0)))</f>
        <v>68</v>
      </c>
      <c r="H416" s="24">
        <f>IF(VLOOKUP(A416,'cenník 2022'!A417:I901,8,0)=0,"",(VLOOKUP(A416,'cenník 2022'!A417:I901,8,0)))</f>
        <v>68</v>
      </c>
      <c r="I416" s="25">
        <f>IF(VLOOKUP(A416,'cenník 2022'!A417:I901,9,0)=0,"",(VLOOKUP(A416,'cenník 2022'!A417:I901,9,0)))</f>
        <v>81.599999999999994</v>
      </c>
    </row>
    <row r="417" spans="1:9">
      <c r="A417" s="27" t="s">
        <v>823</v>
      </c>
      <c r="B417" s="28" t="s">
        <v>824</v>
      </c>
      <c r="C417" s="35" t="s">
        <v>74</v>
      </c>
      <c r="D417" s="115" t="str">
        <f>VLOOKUP(A417,'cenník 2022'!A418:I902,4,0)</f>
        <v>meranie</v>
      </c>
      <c r="E417" s="39" t="str">
        <f>IF(VLOOKUP(A417,'cenník 2022'!A418:I902,5,0)=0,"",(VLOOKUP(A417,'cenník 2022'!A418:I902,5,0)))</f>
        <v/>
      </c>
      <c r="F417" s="26" t="str">
        <f>IF(VLOOKUP(A417,'cenník 2022'!A418:I902,6,0)=0,"",(VLOOKUP(A417,'cenník 2022'!A418:I902,6,0)))</f>
        <v/>
      </c>
      <c r="G417" s="23">
        <f>IF(VLOOKUP(A417,'cenník 2022'!A418:I902,7,0)=0,"",(VLOOKUP(A417,'cenník 2022'!A418:I902,7,0)))</f>
        <v>135</v>
      </c>
      <c r="H417" s="24">
        <f>IF(VLOOKUP(A417,'cenník 2022'!A418:I902,8,0)=0,"",(VLOOKUP(A417,'cenník 2022'!A418:I902,8,0)))</f>
        <v>135</v>
      </c>
      <c r="I417" s="25">
        <f>IF(VLOOKUP(A417,'cenník 2022'!A418:I902,9,0)=0,"",(VLOOKUP(A417,'cenník 2022'!A418:I902,9,0)))</f>
        <v>162</v>
      </c>
    </row>
    <row r="418" spans="1:9">
      <c r="G418" s="6"/>
      <c r="H418" s="6"/>
      <c r="I418" s="6"/>
    </row>
  </sheetData>
  <sheetProtection algorithmName="SHA-512" hashValue="o4XxtTsR7eLye8yoG5Iv3o7IO+5jHtKvKVw4E11G1LlvCZtd85vwNk2acQHN1SE3saqZWtjtJe5nZmcGY7gFOA==" saltValue="tcnxkkU/CwoPI6e0fBwFNA==" spinCount="100000" sheet="1" autoFilter="0"/>
  <autoFilter ref="A4:I417" xr:uid="{00000000-0009-0000-0000-000001000000}"/>
  <mergeCells count="2">
    <mergeCell ref="A1:I1"/>
    <mergeCell ref="A2:I2"/>
  </mergeCells>
  <dataValidations count="2">
    <dataValidation type="textLength" operator="lessThanOrEqual" allowBlank="1" showInputMessage="1" showErrorMessage="1" errorTitle="Nesprávne vyplnený údaj" error="Popis úrovne resp. produktu môže obsahovať maximálne 150 znakov. _x000a_Upravte ho tak, aby vyhovoval tomuto pravidlu." sqref="A246:A251" xr:uid="{00000000-0002-0000-0100-000000000000}">
      <formula1>150</formula1>
    </dataValidation>
    <dataValidation type="textLength" operator="lessThanOrEqual" allowBlank="1" showInputMessage="1" showErrorMessage="1" errorTitle="Nesprávne vyplnený údaj" error="Kód položky môže obsahovať maximálne 20 znakov. _x000a_Upravte ho tak, aby vyhovoval tomuto pravidlu." sqref="B246:B251" xr:uid="{00000000-0002-0000-0100-000001000000}">
      <formula1>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cenník 2022</vt:lpstr>
      <vt:lpstr>cenník 2022 s filtrom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2022-07-31T08:28:19Z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2022-01-10T14:42:17Z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6a7de656-5114-4a77-bf3d-480b7faca5c7</vt:lpwstr>
  </property>
  <property fmtid="{D5CDD505-2E9C-101B-9397-08002B2CF9AE}" pid="8" name="MSIP_Label_ced06422-c515-4a4e-a1f2-e6a0c0200eae_ContentBits">
    <vt:lpwstr>0</vt:lpwstr>
  </property>
</Properties>
</file>